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96" windowWidth="17400" windowHeight="11268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E224" i="1" l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05" i="1"/>
  <c r="E198" i="1"/>
  <c r="E199" i="1"/>
  <c r="E167" i="1"/>
  <c r="E108" i="1"/>
  <c r="E117" i="1"/>
  <c r="E82" i="1"/>
  <c r="E83" i="1"/>
  <c r="E84" i="1"/>
  <c r="E60" i="1"/>
  <c r="E61" i="1"/>
  <c r="E62" i="1"/>
  <c r="E63" i="1"/>
  <c r="E64" i="1"/>
  <c r="E65" i="1"/>
  <c r="E76" i="1"/>
  <c r="E77" i="1"/>
  <c r="E78" i="1"/>
  <c r="E107" i="1"/>
  <c r="D101" i="1" l="1"/>
  <c r="C66" i="1"/>
  <c r="C197" i="1"/>
  <c r="D179" i="1"/>
  <c r="C179" i="1"/>
  <c r="D165" i="1"/>
  <c r="C165" i="1"/>
  <c r="D105" i="1"/>
  <c r="C105" i="1"/>
  <c r="D72" i="1"/>
  <c r="D66" i="1" s="1"/>
  <c r="C72" i="1"/>
  <c r="D53" i="1" l="1"/>
  <c r="C53" i="1"/>
  <c r="E265" i="1" l="1"/>
  <c r="E121" i="1"/>
  <c r="E122" i="1"/>
  <c r="E123" i="1"/>
  <c r="E124" i="1"/>
  <c r="E129" i="1"/>
  <c r="E130" i="1"/>
  <c r="E125" i="1"/>
  <c r="E126" i="1"/>
  <c r="E127" i="1"/>
  <c r="E128" i="1"/>
  <c r="E133" i="1"/>
  <c r="E135" i="1"/>
  <c r="E137" i="1"/>
  <c r="E139" i="1"/>
  <c r="E144" i="1"/>
  <c r="E145" i="1"/>
  <c r="E148" i="1"/>
  <c r="E149" i="1"/>
  <c r="E150" i="1"/>
  <c r="E153" i="1"/>
  <c r="E154" i="1"/>
  <c r="E155" i="1"/>
  <c r="E157" i="1"/>
  <c r="D140" i="1" l="1"/>
  <c r="D288" i="1"/>
  <c r="D287" i="1" s="1"/>
  <c r="C288" i="1"/>
  <c r="D215" i="1"/>
  <c r="D263" i="1"/>
  <c r="C263" i="1"/>
  <c r="E211" i="1"/>
  <c r="D134" i="1" l="1"/>
  <c r="C134" i="1"/>
  <c r="E134" i="1" l="1"/>
  <c r="D95" i="1"/>
  <c r="C101" i="1"/>
  <c r="C95" i="1" s="1"/>
  <c r="C161" i="1"/>
  <c r="C160" i="1" s="1"/>
  <c r="C159" i="1" s="1"/>
  <c r="E71" i="1" l="1"/>
  <c r="E214" i="1"/>
  <c r="E212" i="1"/>
  <c r="D70" i="1"/>
  <c r="C70" i="1"/>
  <c r="E70" i="1" s="1"/>
  <c r="D67" i="1"/>
  <c r="C67" i="1"/>
  <c r="E58" i="1"/>
  <c r="E51" i="1"/>
  <c r="E42" i="1"/>
  <c r="E43" i="1"/>
  <c r="D57" i="1"/>
  <c r="C57" i="1"/>
  <c r="E72" i="1" l="1"/>
  <c r="E57" i="1"/>
  <c r="E53" i="1"/>
  <c r="C16" i="1"/>
  <c r="C11" i="1"/>
  <c r="D254" i="1" l="1"/>
  <c r="D92" i="1"/>
  <c r="E142" i="1" l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273" i="1"/>
  <c r="E264" i="1"/>
  <c r="D232" i="1" l="1"/>
  <c r="D236" i="1"/>
  <c r="D224" i="1"/>
  <c r="C215" i="1"/>
  <c r="D243" i="1"/>
  <c r="C243" i="1"/>
  <c r="D240" i="1"/>
  <c r="C240" i="1"/>
  <c r="C236" i="1"/>
  <c r="C232" i="1"/>
  <c r="C224" i="1"/>
  <c r="D164" i="1"/>
  <c r="C164" i="1"/>
  <c r="E215" i="1" l="1"/>
  <c r="E209" i="1"/>
  <c r="E96" i="1"/>
  <c r="E169" i="1"/>
  <c r="E216" i="1"/>
  <c r="E217" i="1"/>
  <c r="E218" i="1"/>
  <c r="E280" i="1"/>
  <c r="D207" i="1" l="1"/>
  <c r="D197" i="1" s="1"/>
  <c r="E74" i="1" l="1"/>
  <c r="D251" i="1" l="1"/>
  <c r="C251" i="1"/>
  <c r="D250" i="1" l="1"/>
  <c r="D220" i="1"/>
  <c r="D219" i="1" s="1"/>
  <c r="C220" i="1"/>
  <c r="D184" i="1" l="1"/>
  <c r="D285" i="1"/>
  <c r="C140" i="1" l="1"/>
  <c r="E140" i="1" s="1"/>
  <c r="E213" i="1" l="1"/>
  <c r="E206" i="1"/>
  <c r="E75" i="1"/>
  <c r="E73" i="1"/>
  <c r="A196" i="1" l="1"/>
  <c r="A195" i="1" s="1"/>
  <c r="E35" i="1" l="1"/>
  <c r="E40" i="1"/>
  <c r="E55" i="1"/>
  <c r="E59" i="1"/>
  <c r="E102" i="1"/>
  <c r="E103" i="1"/>
  <c r="E104" i="1"/>
  <c r="E109" i="1"/>
  <c r="E110" i="1"/>
  <c r="E168" i="1"/>
  <c r="E223" i="1"/>
  <c r="E283" i="1"/>
  <c r="D181" i="1" l="1"/>
  <c r="D178" i="1" s="1"/>
  <c r="C181" i="1"/>
  <c r="C178" i="1" l="1"/>
  <c r="E179" i="1"/>
  <c r="D136" i="1"/>
  <c r="E178" i="1" l="1"/>
  <c r="C254" i="1" l="1"/>
  <c r="E275" i="1" l="1"/>
  <c r="D274" i="1"/>
  <c r="C274" i="1"/>
  <c r="E274" i="1" l="1"/>
  <c r="C28" i="1"/>
  <c r="C136" i="1" l="1"/>
  <c r="E136" i="1" s="1"/>
  <c r="E101" i="1" l="1"/>
  <c r="E93" i="1"/>
  <c r="E94" i="1"/>
  <c r="C92" i="1"/>
  <c r="D21" i="1"/>
  <c r="C21" i="1"/>
  <c r="E92" i="1" l="1"/>
  <c r="E201" i="1"/>
  <c r="C172" i="1"/>
  <c r="E282" i="1"/>
  <c r="D277" i="1" l="1"/>
  <c r="C277" i="1"/>
  <c r="D270" i="1"/>
  <c r="C270" i="1"/>
  <c r="D172" i="1"/>
  <c r="D171" i="1" s="1"/>
  <c r="D170" i="1" s="1"/>
  <c r="E120" i="1" l="1"/>
  <c r="C207" i="1" l="1"/>
  <c r="E197" i="1" l="1"/>
  <c r="E81" i="1"/>
  <c r="E266" i="1" l="1"/>
  <c r="E267" i="1"/>
  <c r="E268" i="1"/>
  <c r="E269" i="1"/>
  <c r="E271" i="1"/>
  <c r="E272" i="1"/>
  <c r="E270" i="1"/>
  <c r="E204" i="1" l="1"/>
  <c r="E208" i="1"/>
  <c r="D147" i="1"/>
  <c r="C171" i="1"/>
  <c r="C147" i="1"/>
  <c r="E147" i="1" l="1"/>
  <c r="D284" i="1"/>
  <c r="D276" i="1"/>
  <c r="D161" i="1"/>
  <c r="D160" i="1" s="1"/>
  <c r="D159" i="1" s="1"/>
  <c r="D158" i="1" s="1"/>
  <c r="D89" i="1"/>
  <c r="E203" i="1"/>
  <c r="D88" i="1" l="1"/>
  <c r="D262" i="1"/>
  <c r="E210" i="1"/>
  <c r="E281" i="1"/>
  <c r="E286" i="1"/>
  <c r="E119" i="1"/>
  <c r="E289" i="1" l="1"/>
  <c r="E290" i="1"/>
  <c r="D152" i="1"/>
  <c r="C152" i="1"/>
  <c r="C151" i="1" s="1"/>
  <c r="C146" i="1" s="1"/>
  <c r="C287" i="1"/>
  <c r="C285" i="1"/>
  <c r="D258" i="1"/>
  <c r="C259" i="1"/>
  <c r="C158" i="1"/>
  <c r="E158" i="1" s="1"/>
  <c r="D151" i="1" l="1"/>
  <c r="E151" i="1" s="1"/>
  <c r="E152" i="1"/>
  <c r="C258" i="1"/>
  <c r="C262" i="1"/>
  <c r="E262" i="1" s="1"/>
  <c r="E263" i="1"/>
  <c r="D146" i="1"/>
  <c r="E146" i="1" s="1"/>
  <c r="C219" i="1"/>
  <c r="E220" i="1"/>
  <c r="E219" i="1"/>
  <c r="E207" i="1"/>
  <c r="C284" i="1"/>
  <c r="E284" i="1" s="1"/>
  <c r="E285" i="1"/>
  <c r="E287" i="1"/>
  <c r="E288" i="1"/>
  <c r="E161" i="1"/>
  <c r="E159" i="1"/>
  <c r="E165" i="1"/>
  <c r="E160" i="1"/>
  <c r="C276" i="1"/>
  <c r="E164" i="1" l="1"/>
  <c r="E166" i="1"/>
  <c r="C250" i="1" l="1"/>
  <c r="C184" i="1" s="1"/>
  <c r="C170" i="1" l="1"/>
  <c r="D83" i="1"/>
  <c r="D49" i="1"/>
  <c r="C49" i="1"/>
  <c r="C83" i="1"/>
  <c r="C82" i="1" s="1"/>
  <c r="D82" i="1" l="1"/>
  <c r="E49" i="1"/>
  <c r="E52" i="1" l="1"/>
  <c r="E106" i="1" l="1"/>
  <c r="E95" i="1" l="1"/>
  <c r="E277" i="1"/>
  <c r="E279" i="1"/>
  <c r="D16" i="1"/>
  <c r="E50" i="1" l="1"/>
  <c r="D80" i="1" l="1"/>
  <c r="C80" i="1"/>
  <c r="E66" i="1" l="1"/>
  <c r="E80" i="1"/>
  <c r="E132" i="1"/>
  <c r="E46" i="1" l="1"/>
  <c r="E79" i="1"/>
  <c r="D292" i="1" l="1"/>
  <c r="D297" i="1"/>
  <c r="E221" i="1" l="1"/>
  <c r="E176" i="1"/>
  <c r="E200" i="1"/>
  <c r="E202" i="1"/>
  <c r="E162" i="1"/>
  <c r="E141" i="1"/>
  <c r="E143" i="1"/>
  <c r="E131" i="1"/>
  <c r="E112" i="1"/>
  <c r="E113" i="1"/>
  <c r="E114" i="1"/>
  <c r="E115" i="1"/>
  <c r="E116" i="1"/>
  <c r="E118" i="1"/>
  <c r="E97" i="1"/>
  <c r="E99" i="1"/>
  <c r="E100" i="1"/>
  <c r="E105" i="1"/>
  <c r="E90" i="1"/>
  <c r="E91" i="1"/>
  <c r="E29" i="1"/>
  <c r="E12" i="1"/>
  <c r="D39" i="1" l="1"/>
  <c r="D34" i="1"/>
  <c r="D32" i="1"/>
  <c r="D28" i="1"/>
  <c r="D45" i="1"/>
  <c r="D26" i="1"/>
  <c r="D11" i="1"/>
  <c r="C32" i="1"/>
  <c r="C45" i="1"/>
  <c r="C34" i="1"/>
  <c r="C39" i="1"/>
  <c r="C26" i="1"/>
  <c r="C9" i="1" l="1"/>
  <c r="D9" i="1"/>
  <c r="D10" i="1" s="1"/>
  <c r="E39" i="1"/>
  <c r="E34" i="1"/>
  <c r="E184" i="1"/>
  <c r="E171" i="1" l="1"/>
  <c r="E9" i="1"/>
  <c r="D138" i="1"/>
  <c r="C138" i="1"/>
  <c r="E138" i="1" l="1"/>
  <c r="E170" i="1"/>
  <c r="C10" i="1"/>
  <c r="E10" i="1" s="1"/>
  <c r="E28" i="1" l="1"/>
  <c r="E276" i="1"/>
  <c r="D156" i="1"/>
  <c r="C89" i="1"/>
  <c r="C156" i="1"/>
  <c r="E11" i="1"/>
  <c r="C88" i="1" l="1"/>
  <c r="E156" i="1"/>
  <c r="E89" i="1"/>
  <c r="E45" i="1"/>
  <c r="E88" i="1" l="1"/>
  <c r="C291" i="1"/>
  <c r="D291" i="1"/>
</calcChain>
</file>

<file path=xl/sharedStrings.xml><?xml version="1.0" encoding="utf-8"?>
<sst xmlns="http://schemas.openxmlformats.org/spreadsheetml/2006/main" count="586" uniqueCount="415">
  <si>
    <t xml:space="preserve"> Месячный отчет</t>
  </si>
  <si>
    <t xml:space="preserve"> об исполнении бюджета</t>
  </si>
  <si>
    <t/>
  </si>
  <si>
    <t>Ед.Изм.: руб.</t>
  </si>
  <si>
    <t>Классификация</t>
  </si>
  <si>
    <t>Касса</t>
  </si>
  <si>
    <t>% испол-я</t>
  </si>
  <si>
    <t>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</si>
  <si>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</si>
  <si>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</si>
  <si>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\1010201001\182\3000\110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</si>
  <si>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</si>
  <si>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\1010202001\182\1000\110 \</t>
  </si>
  <si>
    <t>\1010202001\182\3000\110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</si>
  <si>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</si>
  <si>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 \</t>
  </si>
  <si>
    <t>\1010203001\182\3000\110 \</t>
  </si>
  <si>
    <t>\1010203001\182\4000\110 \</t>
  </si>
  <si>
    <t>Единый сельскохозяйственный налог</t>
  </si>
  <si>
    <t>\1050301001\182\1000\110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</si>
  <si>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</si>
  <si>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\1060103010\182\1000\110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</si>
  <si>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</si>
  <si>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</si>
  <si>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</si>
  <si>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</si>
  <si>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</si>
  <si>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</si>
  <si>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поселений</t>
  </si>
  <si>
    <t>\1170105010\791\0000\180 \</t>
  </si>
  <si>
    <t>Прочие неналоговые доходы бюджетов поселений</t>
  </si>
  <si>
    <t>\1170505010\791\0000\180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</si>
  <si>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</si>
  <si>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</si>
  <si>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</si>
  <si>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</si>
  <si>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</si>
  <si>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</si>
  <si>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</si>
  <si>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</si>
  <si>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</si>
  <si>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</si>
  <si>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Мобилизационная и вневойсковая подготовка</t>
  </si>
  <si>
    <t>\0203\\\\\\\\\\\\ \</t>
  </si>
  <si>
    <t>Топливно-энергетический комплекс</t>
  </si>
  <si>
    <t>\0402\\\\\\\\\\\\ \</t>
  </si>
  <si>
    <t xml:space="preserve"> \0402\791\99\0\0348\810\241\ФЗ131-03_101\\РП-А-1100\3.00.000.000\\ \ </t>
  </si>
  <si>
    <t>Дорожное хозяйство (дорожные фонды)</t>
  </si>
  <si>
    <t>\0409\\\\\\\\\\\\ \</t>
  </si>
  <si>
    <t>Муниципальная  программа  сельских поселений</t>
  </si>
  <si>
    <t>\0409\791\22\\\\\\\\\\ \</t>
  </si>
  <si>
    <t>Подпрограмма ЖКХ сельских поселений</t>
  </si>
  <si>
    <t>\0409\791\22\1\\\\\\\\\ \</t>
  </si>
  <si>
    <t>Муниципальные программы</t>
  </si>
  <si>
    <t>Благоустройство</t>
  </si>
  <si>
    <t>\0503\\\\\\\\\\\\ \</t>
  </si>
  <si>
    <t>\0707\\\\\\\\\\\\ \</t>
  </si>
  <si>
    <t>Социальное обеспечение населения</t>
  </si>
  <si>
    <t>\1003\\\\\\\\\\\\ \</t>
  </si>
  <si>
    <t>\1003\791\22\\\\\\\\\\ \</t>
  </si>
  <si>
    <t>мероприятия в области социальной политики</t>
  </si>
  <si>
    <t>\1003\791\22\3\\\\\\\\\ \</t>
  </si>
  <si>
    <t xml:space="preserve"> \1003\791\22\3\0587\244\226.10\ФЗ131-03_135\\РП-Г-4400-02\2.00.000.000\\ \ </t>
  </si>
  <si>
    <t>Физическая культура</t>
  </si>
  <si>
    <t>\1101\\\\\\\\\\\\ \</t>
  </si>
  <si>
    <t>Периодическая печать и издательства</t>
  </si>
  <si>
    <t>\1202\\\\\\\\\\\\ \</t>
  </si>
  <si>
    <t>Прочие межбюджетные трансферты общего характера</t>
  </si>
  <si>
    <t>\1403\\\\\\\\\\\\ \</t>
  </si>
  <si>
    <t>ПРОФИЦИТ БЮДЖЕТА (со знаком "плюс"), ДЕФИЦИТ БЮДЖЕТА (со знаком "минус")</t>
  </si>
  <si>
    <t>ИСТОЧНИКИ ФИНАНСИРОВАНИЯ</t>
  </si>
  <si>
    <t>\\\\ \</t>
  </si>
  <si>
    <t>Прочие остатки денежных средств бюджетов поселений</t>
  </si>
  <si>
    <t>\0105020110\791\0000\001 \</t>
  </si>
  <si>
    <t>\0105020110\791\0000\002 \</t>
  </si>
  <si>
    <t>\0105020110\791\0000\510 \</t>
  </si>
  <si>
    <t>\0105020110\791\0000\610 \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</si>
  <si>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</si>
  <si>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</si>
  <si>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отчетного периода</t>
  </si>
  <si>
    <t>План</t>
  </si>
  <si>
    <t xml:space="preserve"> \0113\\\\\\\\\\\\ \</t>
  </si>
  <si>
    <t>Другие общегосударственные вопросы</t>
  </si>
  <si>
    <t>\1010201001\182\4000\110 \</t>
  </si>
  <si>
    <t>\1060603310\182\3000\110 \</t>
  </si>
  <si>
    <t>\1060604310\182\3000\110 \</t>
  </si>
  <si>
    <t>\1010201001\182\2100\110 \</t>
  </si>
  <si>
    <t>\1060103010\182\2100\110 \</t>
  </si>
  <si>
    <t>\1060603310\182\2100\110 \</t>
  </si>
  <si>
    <t>\1060604310\182\2100\110 \</t>
  </si>
  <si>
    <t>\1060604310\182\2200\110 \</t>
  </si>
  <si>
    <t>\1060604310\182\4000\110 \</t>
  </si>
  <si>
    <t>\1090405310\182\2100\110 \</t>
  </si>
  <si>
    <t>\1140205310\763\0000\410 \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</si>
  <si>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</si>
  <si>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\1010202001\182\2100\110 \</t>
  </si>
  <si>
    <t>\1010203001\182\2100\110 \</t>
  </si>
  <si>
    <t>\1060603310\182\4000\110 \</t>
  </si>
  <si>
    <t>\1010202001\182\4000\110 \</t>
  </si>
  <si>
    <t>\1060603310\182\0000\110 \ю.л</t>
  </si>
  <si>
    <t>\1301\791\22\1\13\06530\730\231\ФЗ.131.03.5\\РП-Г-4000\013-1112\</t>
  </si>
  <si>
    <t>Администрация СП Алексеевский сельсовет муниципального района Уфимский район Республики Башкортостан</t>
  </si>
  <si>
    <t>\1060103010\182\3000\110 \</t>
  </si>
  <si>
    <t>\1060602310\182\2000\110 \</t>
  </si>
  <si>
    <t>\1060602310\182\0000\110 \</t>
  </si>
  <si>
    <t>Доходы от сдачи в аренду имущества казны</t>
  </si>
  <si>
    <t>\1010203001\182\0000\110 \</t>
  </si>
  <si>
    <t>\1010202001\182\0000\110 \</t>
  </si>
  <si>
    <t>Другие вопросы в области национальной экономики</t>
  </si>
  <si>
    <t>\0412\\\\\\\\\\\\ \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</si>
  <si>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</si>
  <si>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</si>
  <si>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\0501\\\\\\\\\\\\ \</t>
  </si>
  <si>
    <t>организация ритуальных услуг и содержание мест захоронения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</si>
  <si>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</si>
  <si>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</t>
  </si>
  <si>
    <t>НАЦИОНАЛЬНАЯ БЕЗОПАСНОСТЬ И ПРАВООХРАНИТЕЛЬНАЯ ДЕЯТЕЛЬНОСТЬ</t>
  </si>
  <si>
    <t>\0300\\\\\\\\\\\\ \</t>
  </si>
  <si>
    <t>участие в предупреждении и ликвидации последствий чрезвычайных ситуаций в границах поселения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</si>
  <si>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</si>
  <si>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Коммунальное хозяйство</t>
  </si>
  <si>
    <t>\0502\\\\\\\\\\\\ \</t>
  </si>
  <si>
    <t>Прочие безвозмездные поступления от других бюджетов бюджетной системы</t>
  </si>
  <si>
    <t>БЕЗВОЗМЕЗДНЫЕ ПОСТУПЛЕНИЯ</t>
  </si>
  <si>
    <t>\2000000000\\\ \</t>
  </si>
  <si>
    <t>Мероприятия в области жилищного хозяйства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</si>
  <si>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</si>
  <si>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в том числе собственные</t>
  </si>
  <si>
    <t>Безвозмездные поступления от бюджетов</t>
  </si>
  <si>
    <t>\2020299910\700\7135\150 \</t>
  </si>
  <si>
    <t>Субсидии бюджетам бюджетной системы Российской Федерации (межбюджетные субсидии)</t>
  </si>
  <si>
    <t>\2020200000\\\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</si>
  <si>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</si>
  <si>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</si>
  <si>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О реализации на территории Республики Башкортостан проектов развития общественной инфраструктуры, основанных на местных инициативах</t>
  </si>
  <si>
    <t>Субсидии на софинансирование проектов развития общественной инфраструктуры, основанных на местных инициативах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</si>
  <si>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</si>
  <si>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</t>
  </si>
  <si>
    <t>Софинансирование проектов развития общественной инфраструктуры, основанных на местных инициативах</t>
  </si>
  <si>
    <t xml:space="preserve"> \2070503010\791\6200\180 013-1112\ </t>
  </si>
  <si>
    <t xml:space="preserve"> \2020299910\791\7135\151 011-1112\ </t>
  </si>
  <si>
    <t>Софинансирование проектов развития общественной инфраструктуры, основанных на местных инициативах(средства от физических лиц)</t>
  </si>
  <si>
    <t xml:space="preserve"> \2070503010\791\6300\180 013-1112\ </t>
  </si>
  <si>
    <t>Софинансирование проектов развития общественной инфраструктуры, основанных на местных инициативах(средства от юридических лиц,спонсоров)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</si>
  <si>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</si>
  <si>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</si>
  <si>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\0503\791\22\1\09\72470\\\\\\\ \</t>
  </si>
  <si>
    <t>\2023511810\791\0000\151 \        012-1112</t>
  </si>
  <si>
    <t xml:space="preserve"> \2196001010\791\ 0000 151\</t>
  </si>
  <si>
    <t>дорожная деятельность в отношении автомобильных дорог местного значения в границах населенных 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жилищного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 в соответствии с законодательством Российской Федерации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</si>
  <si>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</si>
  <si>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</si>
  <si>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</si>
  <si>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Об общих принципах местного самоуправления в Российской Федерации</t>
  </si>
  <si>
    <t>\0503\700\22\\\\\\\\\\ \</t>
  </si>
  <si>
    <t>Муниципальные программы сельских поселений</t>
  </si>
  <si>
    <t>\0503\700\22\1\\\\\\\\\ \</t>
  </si>
  <si>
    <t>\0503\700\22\1\09\\\\\\\\ \</t>
  </si>
  <si>
    <t>Организация и содержание мест захоронения</t>
  </si>
  <si>
    <t>Работы, услуги по содержанию имущества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</si>
  <si>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</si>
  <si>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Молодежная политика</t>
  </si>
  <si>
    <t>Мероприятия в сфере молодежной политики</t>
  </si>
  <si>
    <t>организация и осуществление мероприятий по работе с детьми и молодежью в сельском поселении</t>
  </si>
  <si>
    <t>ФИЗИЧЕСКАЯ КУЛЬТУРА И СПОРТ</t>
  </si>
  <si>
    <t>\1100\\\\\\\\\\\\ \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</si>
  <si>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</si>
  <si>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СРЕДСТВА МАССОВОЙ ИНФОРМАЦИИ</t>
  </si>
  <si>
    <t>\1200\\\\\\\\\\\\ \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</si>
  <si>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</si>
  <si>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МЕЖБЮДЖЕТНЫЕ ТРАНСФЕРТЫ ОБЩЕГО ХАРАКТЕРА БЮДЖЕТАМ БЮДЖЕТНОЙ СИСТЕМЫ РОССИЙСКОЙ ФЕДЕРАЦИИ</t>
  </si>
  <si>
    <t>\1400\\\\\\\\\\\\ \</t>
  </si>
  <si>
    <t>МБТ из бюджета сельского поселения на формирование районного фонда финансовой поддержки для распределения между бюджетами поселений</t>
  </si>
  <si>
    <t>Другие вопросы в области национальной безопасности и правоохранительной деятельности</t>
  </si>
  <si>
    <t>\0314\\\\\\\\\\\\ \</t>
  </si>
  <si>
    <t>Мероприятия по профилактике терроризма и экстремизма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</si>
  <si>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</si>
  <si>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Подготовка населения и организаций к действиям в чрезвычайной ситуации в мирное и военное время</t>
  </si>
  <si>
    <t>ЖИЛИЩНО-КОММУНАЛЬНОЕ ХОЗЯЙСТВО</t>
  </si>
  <si>
    <t>\0500\\\\\\\\\\\\ \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</si>
  <si>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поселений(Софинансирование проектов развития общественной инфраструктуры, основанных на местных инициативах)</t>
  </si>
  <si>
    <t>Плата за увеличение площади земельных участков, государственная собственность на которые  разграничена и которые расположены в границах поселений</t>
  </si>
  <si>
    <t>\0309\791\22\1\03\21910\\\\\\\ \</t>
  </si>
  <si>
    <t xml:space="preserve"> \0309\791\22\1\03\21910\244\290.8\ФЗ.131.03.120\\15021\\ 013-1112\ </t>
  </si>
  <si>
    <t>\0314\791\22\1\01\24700\\\\\\\ \</t>
  </si>
  <si>
    <t>\0501\791\22\1\06\03530\\\\\\\ \</t>
  </si>
  <si>
    <t xml:space="preserve"> \0501\791\22\1\06\03530\244\226.10\ФЗ.131.03.123\\15017\\ 013-1112\ </t>
  </si>
  <si>
    <t xml:space="preserve"> \0503\791\22\1\09\06050\244\222\ФЗ.131.03.109\\15010\\ 013-1112\ </t>
  </si>
  <si>
    <t>\0503\791\22\1\09\06050\244\226.10\ФЗ.131.03\\\\ \</t>
  </si>
  <si>
    <t>\0503\791\22\1\09\06400\\\\\\\ \</t>
  </si>
  <si>
    <t>\0503\791\22\1\09\06400\244\225\\\\\ \</t>
  </si>
  <si>
    <t>\0503\791\22\1\09\S2471\\\\\\\ \</t>
  </si>
  <si>
    <t>\0505\791\22\1\09\\\\\\\\ \</t>
  </si>
  <si>
    <t>\0505\791\22\1\09\74040\\\\\\\ \</t>
  </si>
  <si>
    <t xml:space="preserve"> \0505\791\22\1\09\74040\244\226.10\РП.67.12.1\\15010\\ 011-1112\ </t>
  </si>
  <si>
    <t>\0707\791\22\1\10\43110\\\\\\\ \</t>
  </si>
  <si>
    <t>Гайсина С.В.</t>
  </si>
  <si>
    <t xml:space="preserve">Глава СП:                                                                                                                                          </t>
  </si>
  <si>
    <t>А.Н.Хазиев</t>
  </si>
  <si>
    <t xml:space="preserve"> тел.270-90-80</t>
  </si>
  <si>
    <t xml:space="preserve">Исполнитель: зам.главного бухгалтера                    </t>
  </si>
  <si>
    <t xml:space="preserve"> \0503\791\22\1\09\06050\244\224\ФЗ.131.03.109\\15010\\ 013-1112\ </t>
  </si>
  <si>
    <t xml:space="preserve"> \0104\791\99\0\00\02040\244\226.4\ФЗ.131.03.2\\15101\\ 013-1112\ </t>
  </si>
  <si>
    <t>КУЛЬТУРА</t>
  </si>
  <si>
    <t>\0801\\\\\\\\\\\\ \</t>
  </si>
  <si>
    <t>Расходы, связанные с выполнением работ</t>
  </si>
  <si>
    <t xml:space="preserve"> \1101\791\22\1\02\41870\244\310.2\ФЗ.131.03.113\\15008\\ 013-1112\</t>
  </si>
  <si>
    <t xml:space="preserve"> \0409\791\22\1\05\03150\244\225.1\ФЗ.131.03.62\\15407\\ 013-111205\ </t>
  </si>
  <si>
    <t xml:space="preserve"> \0501\791\22\1\06\03530\244\340.3\ФЗ.131.03.123\\15017\\ 013-1112\ </t>
  </si>
  <si>
    <t xml:space="preserve"> \0501\791\22\1\06\03530\244\226.4\ФЗ.131.03.123\\15017\\ 013-1112\ </t>
  </si>
  <si>
    <t xml:space="preserve"> \0503\791\22\1\09\72010\244\225.2\РП.160.10.2\\15010\\   011-1112</t>
  </si>
  <si>
    <t xml:space="preserve"> \0503\791\22\1\09\72010\244\226.4\РП.160.10.2\\15010\\   011-1112</t>
  </si>
  <si>
    <t xml:space="preserve"> \0503\791\22\1\09\72010\244\226.10\РП.160.10.2\\15010\\   011-1112</t>
  </si>
  <si>
    <t xml:space="preserve"> \0503\791\22\1\09\72010\244\310.2\РП.160.10.2\\15010\\   011-1112</t>
  </si>
  <si>
    <t xml:space="preserve"> \0503\791\22\1\09\72010\244\340.3\РП.160.10.2\\15010\\   011-1112</t>
  </si>
  <si>
    <t>Совет</t>
  </si>
  <si>
    <t xml:space="preserve"> \0104\791\22\1\17\02040\242\226\</t>
  </si>
  <si>
    <t xml:space="preserve"> \0113\791\99\0\00\02990\244\226.10\ФЗ.131.03.142\\15105\\ 013-111210\ </t>
  </si>
  <si>
    <t xml:space="preserve"> \0309\791\22\1\03\21910\244\290.8\ФЗ.131.03.120\\15021\\ 013-111210\ </t>
  </si>
  <si>
    <t xml:space="preserve"> \0309\791\22\1\03\21910\244\340.3\ФЗ.131.03.120\\15021\\ 013-111210\ </t>
  </si>
  <si>
    <t xml:space="preserve"> \1101\791\22\1\14\74000\540\251.1\РЗ.288.06.1\\15808\\ 013-111210\ </t>
  </si>
  <si>
    <t xml:space="preserve">  \0111\791\99\0\00\07500\870\290.8\ФЗ.131.03.128\\15101\\ 013-111110\ </t>
  </si>
  <si>
    <t>Доходы,поступающие в порядке возмещения расходов,понесенных в связи с эксплуатацией имущества поселений</t>
  </si>
  <si>
    <t>Прочие доходы от компенсации затрат бюджетов поселений</t>
  </si>
  <si>
    <t xml:space="preserve"> \1101\791\22\1\02\41870\244\222\ФЗ.131.03.5\\15008\\ 013-111210\ </t>
  </si>
  <si>
    <t>Иные межбюджетные трансферты</t>
  </si>
  <si>
    <t>\1001\\\\\\\\\\\\ \</t>
  </si>
  <si>
    <t xml:space="preserve"> \0503\791\22\1\09\74040\244\225.2\РП.67.12.1\\15010\\ 011-1112\ </t>
  </si>
  <si>
    <t>\0103\\\\\\\\\\\\ \</t>
  </si>
  <si>
    <t xml:space="preserve"> \0104\791\22\1\17\02040\242\225\\\\\ \ </t>
  </si>
  <si>
    <t xml:space="preserve"> \0104\791\22\1\17\02040\852\290.1.2\ФЗ.131.03.2\\15101\\ 013-1112\ </t>
  </si>
  <si>
    <t xml:space="preserve"> \0104\791\22\1\17\02040\244\226.6\ФЗ.131.03.141\\15101\\ 013-111210\</t>
  </si>
  <si>
    <t xml:space="preserve"> \0104\791\22\1\17\02040\244\225.2\ФЗ.131.03.141\\15101\\ 013-111210\</t>
  </si>
  <si>
    <t xml:space="preserve"> \0104\791\22\1\17\02040\244\222\ФЗ.131.03.141\\15101\\ 013-111210\ </t>
  </si>
  <si>
    <t>\2029000000\\\ \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</si>
  <si>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(подготовка к отопительному сезону)</t>
  </si>
  <si>
    <t>Иные межбюджетные трансферты на финансирование мероприятий по благоустройству территорий населенных пунктов по наказам избирателей депутатам Гос.собрания-Курултая РБ(текущий ремонт уличного освещения д.Алексеевка)</t>
  </si>
  <si>
    <t>\2022999810\791\0000\151 \            011-1112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</si>
  <si>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наказам избирателей "реальные дела") текущий ремонт уличного освещения</t>
  </si>
  <si>
    <t xml:space="preserve"> \0104\791\22\1\17\02040\242\310.2\ФЗ.131.03.141\\15101\\ 013-111210\ </t>
  </si>
  <si>
    <t xml:space="preserve"> \0104\791\22\1\17\02040\321\262\ФЗ.131.03.141\\15101\\ 013-111210\</t>
  </si>
  <si>
    <t>\0502\791\22\1\08\61320\\\\\\\</t>
  </si>
  <si>
    <t xml:space="preserve"> \0503\791\22\1\09\S2471\244\225.2\ФЗ.131.03.11\\15010\\ 013-111210\</t>
  </si>
  <si>
    <t>Прочие безвозмездные поступления в бюджеты сельских поселений от бюджетов муниципальных районов(содержание дорог)</t>
  </si>
  <si>
    <t>\1010201001\182\0000\110 \            013-111210</t>
  </si>
  <si>
    <t xml:space="preserve"> \1010201001\182\1000\110               013-111210</t>
  </si>
  <si>
    <t>\1050301001\182\0000\110 \            013-111210</t>
  </si>
  <si>
    <t>\1060103010\182\0000\110 \            013-111210</t>
  </si>
  <si>
    <t xml:space="preserve">\1060603310\182\1000\110 \           013-111210 </t>
  </si>
  <si>
    <t>\1060604310\182\0000\110 \ф.л             013-111210</t>
  </si>
  <si>
    <t xml:space="preserve">\1060604310\182\1000\110 \             </t>
  </si>
  <si>
    <t>\1080402001\791\0000\110 \                013-111210</t>
  </si>
  <si>
    <t xml:space="preserve">\1080402001\791\1000\110 \               </t>
  </si>
  <si>
    <t>\1110503510\706\0000\120 \               013-111210</t>
  </si>
  <si>
    <t>\1110502510\706\0000\120 \              013-111210</t>
  </si>
  <si>
    <t>\1110507510\706\0000\120 \                013-111210</t>
  </si>
  <si>
    <t xml:space="preserve">\1140602510\706\0000\430 \                013-111210     </t>
  </si>
  <si>
    <t>\1140632510\706\0000\430 \                  013-111210</t>
  </si>
  <si>
    <t>\1130206510\791\0000\130 \                   013-111210</t>
  </si>
  <si>
    <t>\1130299510\791\1708\130 \                    013-111210</t>
  </si>
  <si>
    <t>\1130299510\791\1706\130 \                     013-111210</t>
  </si>
  <si>
    <t xml:space="preserve"> \0503\791\17\1\01\06070\243\225.3\РП.85.18.1\\15010\\ 013-111210\ 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</si>
  <si>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вопросу формирования современной городской среды</t>
  </si>
  <si>
    <t>Иные межбюджетные трансферты на финансирование мероприятий по благоустройству территорий населенных пунктов и формированию современной городской среды</t>
  </si>
  <si>
    <t>\1130299510\791\1707\130 \                     013-111210</t>
  </si>
  <si>
    <t>\2022999910\791\7247\151 \            011-1112/0</t>
  </si>
  <si>
    <t xml:space="preserve"> \0503\791\22\1\09\72470\244\225.2\РП.168.17.1\\15010\\ 011-1112\ </t>
  </si>
  <si>
    <t>\0503\791\22\1\09\72470\244\310.2\РП.168.17.1\\\\ \</t>
  </si>
  <si>
    <t xml:space="preserve"> \0503\791\22\1\09\06400\244\224\ФЗ.131.03.106\\15028\\ 013-111210\ </t>
  </si>
  <si>
    <r>
      <t xml:space="preserve">Реализация проектов развития общественной инфраструктуры, </t>
    </r>
    <r>
      <rPr>
        <b/>
        <sz val="12"/>
        <color indexed="8"/>
        <rFont val="Times New Roman"/>
        <family val="1"/>
        <charset val="204"/>
      </rPr>
      <t xml:space="preserve">основанных на местных инициативах </t>
    </r>
    <r>
      <rPr>
        <sz val="12"/>
        <color indexed="8"/>
        <rFont val="Times New Roman"/>
        <family val="1"/>
        <charset val="204"/>
      </rPr>
      <t>за счет средств местных бюджетов</t>
    </r>
  </si>
  <si>
    <t>ФОРМИРОВАНИЕ СОВРЕМЕННОЙ ГОРОДСКОЙ СРЕДЫ.кап.ремонт МКД.утверждение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</si>
  <si>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\0503\791\22\1\09\S2472\244\225.2\ФЗ.131.03.11\\15010\\ 013-111210\</t>
  </si>
  <si>
    <t xml:space="preserve"> \0503\791\22\1\09\S2473\244\225.2\ФЗ.131.03.11\\15010\\ 013-111210\</t>
  </si>
  <si>
    <t>\0503\791\17\1\01\L5550\243\225.3\ФП.1710.17.2\15010\ 012-1112\</t>
  </si>
  <si>
    <t xml:space="preserve"> \0501\791\22\1\06\03610\853\295\ФК.188.04.3\\15017\\ 013-111210\ </t>
  </si>
  <si>
    <t xml:space="preserve"> \0503\791\22\1\09\06050\244\226.6\ФЗ.131.03.11\\15010\\ 013-111210\ </t>
  </si>
  <si>
    <t xml:space="preserve">\0503\791\17\1\01\L5550\243\225.3\РП.85.18.1\15010\ 011-1112\ </t>
  </si>
  <si>
    <t>Штраф (антимонопольная служба)</t>
  </si>
  <si>
    <t>\1163305010\161\6000\140 \</t>
  </si>
  <si>
    <t xml:space="preserve"> \1101\791\22\1\02\41870\244\340.3\ФЗ.131.03.113\\15008\\ 013-1112\ </t>
  </si>
  <si>
    <t xml:space="preserve"> \0503\791\17\1\01\06070\244\310.2\РП.85.18.1\\15010\\ 013-111210\ </t>
  </si>
  <si>
    <t>\0503\791\22\1\09\S2472\244\310.2\ФЗ.131.03.11\\15010\\ 013-111210\</t>
  </si>
  <si>
    <t xml:space="preserve"> \0503\791\22\1\09\S2473\244\310.2\ФЗ.131.03.11\\15010\\ 013-111210\</t>
  </si>
  <si>
    <t xml:space="preserve">\0503\791\17\1\01\L5550\244\310.2\РП.85.18.1\15010\ 011-1112\ </t>
  </si>
  <si>
    <t>\0503\791\17\1\01\L5550\\\\\\\ \</t>
  </si>
  <si>
    <t>\0503\791\17\1\01\L5550\244\310.2\ФП.1710.17.2\15010\ 012-1112\</t>
  </si>
  <si>
    <t xml:space="preserve"> \0503\791\22\1\09\72470\244\310.2\РП.168.17.1\\15010\\ 011-1112\ </t>
  </si>
  <si>
    <t>\2024999910\791\5555\151 \            011-1112</t>
  </si>
  <si>
    <t>Прочие межбюджетные трансферты, передаваемые бюджетам сельских поселений(Иные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</si>
  <si>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\2024999910\791\5555\151 \            012-1112</t>
  </si>
  <si>
    <t xml:space="preserve"> \0503\791\22\1\09\S2471\244\310.2\ФЗ.131.03.109\\15010\\ 013-111210\</t>
  </si>
  <si>
    <t xml:space="preserve"> \0412\791\22\1\07\03380\244\226.10\ФЗ.131.03.108\\15027\\ 013-111210\ </t>
  </si>
  <si>
    <t xml:space="preserve"> \0503\791\22\1\09\S2471\244\310.2\ФЗ.131.03.109\\15010\\ 011-1112\</t>
  </si>
  <si>
    <t xml:space="preserve"> \0503\791\22\1\09\S2471\244\225.2\ФЗ.131.03.11\\15010\\ 011-1112\</t>
  </si>
  <si>
    <t xml:space="preserve"> \0503\791\22\1\09\S2471\244\340.3\ФЗ.131.03.109\\15010\\ 011-1112\</t>
  </si>
  <si>
    <t>\0503\791\22\1\09\S2472\244\340.3\ФЗ.131.03.11\\15010\\ 013-111210\</t>
  </si>
  <si>
    <t xml:space="preserve"> \0503\791\22\1\09\S2473\244\340.3\ФЗ.131.03.11\\15010\\ 013-111210\</t>
  </si>
  <si>
    <t>\0503\791\22\1\09\S2010\\\\\\\ \</t>
  </si>
  <si>
    <t xml:space="preserve">\0503\791\22\1\09\S2010\244\225.2\РП.160.10.2\15010\ 011-1112\ </t>
  </si>
  <si>
    <t xml:space="preserve">\0503\791\22\1\09\S2010\244\225.2\РП.160.10.2\15010\ 013-111210\ </t>
  </si>
  <si>
    <t>\0503\791\22\1\09\S2471\244\340.3\ФЗ.131.03.11\\15010\\ 013-111210\</t>
  </si>
  <si>
    <t>\0502\791\20\3\04\03560\\\\\\\</t>
  </si>
  <si>
    <t>\0503\791\22\1\09\S2472\\\\\\\\ \</t>
  </si>
  <si>
    <t xml:space="preserve"> \0503\791\22\1\09\S2473\\\\\\\\</t>
  </si>
  <si>
    <t>\0503\791\22\1\09\74040\\\\\\\ \</t>
  </si>
  <si>
    <t xml:space="preserve"> \0503\791\22\1\09\06050\\\\\\\\</t>
  </si>
  <si>
    <t xml:space="preserve"> \0503\791\17\1\01\06070\\\\\\ </t>
  </si>
  <si>
    <r>
      <t xml:space="preserve">\0502\791\22\1\08\61320\414\226.10\ФЗ.131.03.14\\15015\\   </t>
    </r>
    <r>
      <rPr>
        <b/>
        <sz val="12"/>
        <rFont val="Times New Roman"/>
        <family val="1"/>
        <charset val="204"/>
      </rPr>
      <t>013-1710</t>
    </r>
  </si>
  <si>
    <r>
      <t xml:space="preserve">\0502\791\22\1\08\61320\414\226.3\ФЗ.131.03.14\\15015\\   </t>
    </r>
    <r>
      <rPr>
        <b/>
        <sz val="12"/>
        <rFont val="Times New Roman"/>
        <family val="1"/>
        <charset val="204"/>
      </rPr>
      <t>013-1710</t>
    </r>
  </si>
  <si>
    <t>\1130200000\\\ \</t>
  </si>
  <si>
    <t>Доходы от компенсации затрат государства</t>
  </si>
  <si>
    <t>\1140000000\\\ \</t>
  </si>
  <si>
    <t>Доходы от продажи материальных и нематериальных активов</t>
  </si>
  <si>
    <t>2022000000\\\ \</t>
  </si>
  <si>
    <t>Субвенции бюджетам бюджетной системы Российской Федерации</t>
  </si>
  <si>
    <t>\2023000000\\\ \</t>
  </si>
  <si>
    <t>\2024000000\\\ \</t>
  </si>
  <si>
    <t xml:space="preserve"> \0503\791\22\1\09\06050\852\290.1.1\ФЗ.131.03.11\\15010\\ 013-111210\ </t>
  </si>
  <si>
    <t>\2024001410\791\0000\150 \        013-111205</t>
  </si>
  <si>
    <t>\2024999910\791\7404\150 \            011-1112</t>
  </si>
  <si>
    <t xml:space="preserve"> \0203\791\99\0\00\51180\121\211\ФЗ.53.98.1\\17304\\ 012-1112\ </t>
  </si>
  <si>
    <t xml:space="preserve"> \0203\791\99\0\00\51180\122\212.3\ФЗ.53.98.1\\17304\\ 012-1112\ </t>
  </si>
  <si>
    <t xml:space="preserve"> \0203\791\99\0\00\51180\129\213\ФЗ.53.98.1\\17304\\ 012-1112\ </t>
  </si>
  <si>
    <t xml:space="preserve"> \0203\791\99\0\00\51180\242\221\ФЗ.53.98.1\\17304\\ 012-1112\ </t>
  </si>
  <si>
    <t xml:space="preserve"> \0409\791\22\1\05\03150\244\225.1\ФЗ.131.03.62\\16752\\ 013-111205\ </t>
  </si>
  <si>
    <t xml:space="preserve"> \0102\791\22\1\17\02030\121\211\ФЗ.131.03.141\\16802\\ 013-111210\ </t>
  </si>
  <si>
    <t xml:space="preserve"> \0102\791\22\1\17\02030\129\213\ФЗ.131.03.141\\16801\\ 013-111210\ </t>
  </si>
  <si>
    <t xml:space="preserve"> \0103\791\22\1\17\02040\121\211\ФЗ.131.03.141\\16802\\ 013-111210\ </t>
  </si>
  <si>
    <t xml:space="preserve"> \0103\791\22\1\17\02040\129\213\ФЗ.131.03.141\\16801\\ 013-111210\ </t>
  </si>
  <si>
    <t xml:space="preserve"> \0104\791\22\1\17\02040\121\211\ФЗ.131.03.141\\16802\\ 013-111210\ </t>
  </si>
  <si>
    <t xml:space="preserve"> \0104\791\22\1\17\02040\129\213\ФЗ.131.03.141\\16801\\ 013-111210\ </t>
  </si>
  <si>
    <t xml:space="preserve"> \0104\791\22\1\17\02040\242\221\ФЗ.131.03.141\\16801\\ 013-111210\ </t>
  </si>
  <si>
    <t xml:space="preserve"> \0104\791\22\1\17\02040\122\212\ФЗ.131.03.141\\16801\\ 013-111210\ </t>
  </si>
  <si>
    <t xml:space="preserve"> \0104\791\22\1\17\02040\121\266\ФЗ.131.03.141\\16802\\ 013-111210\ </t>
  </si>
  <si>
    <t xml:space="preserve"> \0104\791\22\1\17\02040\242\225.2\ФЗ.131.03.141\\16801\\ 013-111210\ </t>
  </si>
  <si>
    <t xml:space="preserve"> \0104\791\22\1\17\02040\242\225.6\ФЗ.131.03.141\\16801\\ 013-111210\ </t>
  </si>
  <si>
    <t xml:space="preserve"> \0104\791\22\1\17\02040\242\226.7\ФЗ.131.03.141\\16801\\ 013-111210\ </t>
  </si>
  <si>
    <t xml:space="preserve"> \0104\791\22\1\17\02040\242\346\ФЗ.131.03.141\\16801\\ 013-111210\ </t>
  </si>
  <si>
    <t xml:space="preserve"> \0104\791\22\1\17\02040\244\221\ФЗ.131.03.141\\16801\\ 013-111210\</t>
  </si>
  <si>
    <t xml:space="preserve"> \0104\791\22\1\17\02040\244\223.1\ФЗ.131.03.141\\16801\\ 013-111210\ </t>
  </si>
  <si>
    <t xml:space="preserve"> \0104\791\22\1\17\02040\244\223.3\ФЗ.131.03.141\\16801\\ 013-111210\</t>
  </si>
  <si>
    <t xml:space="preserve"> \0104\791\22\1\17\02040\244\223.4\ФЗ.131.03.141\\16801\\ 013-111210\</t>
  </si>
  <si>
    <t xml:space="preserve"> \0104\791\22\1\17\02040\244\223.6\ФЗ.131.03.141\\16801\\ 013-111210\</t>
  </si>
  <si>
    <t xml:space="preserve"> \0104\791\22\1\17\02040\244\223.7\ФЗ.131.03.141\16801\\ 013-111210\ </t>
  </si>
  <si>
    <t xml:space="preserve"> \0104\791\22\1\17\02040\244\225.1\ФЗ.131.03.141\\16801\\ 013-111210\</t>
  </si>
  <si>
    <t xml:space="preserve"> \0104\791\22\1\17\02040\244\225.6\ФЗ.131.03.141\\16801\\ 013-111210\</t>
  </si>
  <si>
    <t xml:space="preserve"> \0104\791\22\1\17\02040\244\226.10\ФЗ.131.03.141\\16801\\ 013-111210\</t>
  </si>
  <si>
    <t xml:space="preserve"> \0104\791\22\1\17\02040\244\226.8\ФЗ.131.03.141\\16801\\ 013-111210\</t>
  </si>
  <si>
    <t xml:space="preserve"> \0104\791\22\1\17\02040\244\227\ФЗ.131.03.141\\16801\\ 013-111210\</t>
  </si>
  <si>
    <t xml:space="preserve"> \0104\791\22\1\17\02040\244\343.2\ФЗ.131.03.141\\16801\\ 013-111210\</t>
  </si>
  <si>
    <t xml:space="preserve"> \0104\791\22\1\17\02040\244\346\ФЗ.131.03.141\\16801\\ 013-111210\</t>
  </si>
  <si>
    <t xml:space="preserve"> \0104\791\22\1\17\02040\244\349\ФЗ.131.03.141\\16801\\ 013-111210\</t>
  </si>
  <si>
    <t xml:space="preserve"> \0104\791\22\1\17\02040\851\291\ФЗ.131.03.141\\16801\\ 013-111210\ </t>
  </si>
  <si>
    <t xml:space="preserve"> \0104\791\22\1\17\02040\852\291\ФЗ.131.03.141\\16801\\ 013-111210\ </t>
  </si>
  <si>
    <t>Проведение выборов</t>
  </si>
  <si>
    <t>\0107\\\\\\\\\\\\ \</t>
  </si>
  <si>
    <t xml:space="preserve">  \0107\791\99\0\00\00220\244\226.10\РК.380.06.1\\16801\\ 013-111110\ </t>
  </si>
  <si>
    <t xml:space="preserve"> \0314\791\22\1\01\24700\244\226.10\ФЗ.35.06.2\\16610\\ 013-111210\ </t>
  </si>
  <si>
    <t xml:space="preserve"> \0314\791\22\1\01\24700\244\290.8\ФЗ.35.06.2\\16610\\ 013-111210\ </t>
  </si>
  <si>
    <t xml:space="preserve"> \0314\791\22\1\01\24700\244\346\ФЗ.35.06.2\\16610\\ 013-111210\ </t>
  </si>
  <si>
    <t xml:space="preserve"> \0412\791\22\1\14\74000\540\251.1\ФЗ.131.03.62\\17805\\ 013-111210\ </t>
  </si>
  <si>
    <t xml:space="preserve"> \0501\791\22\1\06\03610\244\225.6\ФК.188.04.3\\16604\\ 013-111210\ </t>
  </si>
  <si>
    <t xml:space="preserve"> \0503\791\22\1\09\06050\244\223.6\ФЗ.131.03.11\\16513\\ 013-111210\ </t>
  </si>
  <si>
    <t xml:space="preserve"> \0503\791\22\1\09\06050\244\225.1\ФЗ.131.03.11\\16513\\ 013-111210\ </t>
  </si>
  <si>
    <t xml:space="preserve"> \0503\791\22\1\09\06050\244\225.6\ФЗ.131.03.11\\16513\\ 013-111210\ </t>
  </si>
  <si>
    <t xml:space="preserve"> \0503\791\22\1\09\06050\244\225.2\ФЗ.131.03.11\\16513\\ 013-111210\ </t>
  </si>
  <si>
    <t xml:space="preserve"> \0503\791\22\1\09\06050\244\224\ФЗ.131.03.11\\16513\\ 013-111210\ </t>
  </si>
  <si>
    <t xml:space="preserve"> \0503\791\22\1\09\06050\244\226.10\ФЗ.131.03.11\\16513\\ 013-111210\ </t>
  </si>
  <si>
    <t xml:space="preserve"> \0503\791\22\1\09\06050\244\343.2\ФЗ.131.03.11\\16513\\ 013-111210 </t>
  </si>
  <si>
    <t xml:space="preserve"> \0503\791\22\1\09\06050\244\346\ФЗ.131.03.11\\16513\\ 013-111210 </t>
  </si>
  <si>
    <t xml:space="preserve"> \0503\791\22\1\09\06050\852\291\ФЗ.131.03.11\\16513\\ 013-111210\ </t>
  </si>
  <si>
    <t xml:space="preserve"> \0503\791\22\1\09\06400\244\225.1\ФЗ.131.03.106\\16619\\ 013-111210\ </t>
  </si>
  <si>
    <t xml:space="preserve"> \0707\791\22\1\10\43110\244\222\РЗ.9\74.91.2\\16519\\ 013-111210\ </t>
  </si>
  <si>
    <t xml:space="preserve"> \0707\791\22\1\10\43110\244\349\РЗ.9\74.91.2\\16519\\ 013-111210\ </t>
  </si>
  <si>
    <t xml:space="preserve"> \0801\791\22\1\11\45870\244\226.10\РЗ.18\19.93.9\16508\\ 013-111210\ </t>
  </si>
  <si>
    <t xml:space="preserve"> \0801\791\22\1\11\45870\244\349\РЗ.18\19.93.9\16508\\ 013-111210\ </t>
  </si>
  <si>
    <t xml:space="preserve"> \1001\791\22\1\14\74000\540\251.1\РЗ.288.06.1\\17803\\ 013-111210\ </t>
  </si>
  <si>
    <t xml:space="preserve"> \1101\791\22\1\02\41870\244\226.10\РЗ.68.08.3\\16509\\ 013-111210\ </t>
  </si>
  <si>
    <t xml:space="preserve"> \1202\791\22\1\12\64450\244\226.10\ФЗ.131.03.140\\16817\\ 013-111210\ </t>
  </si>
  <si>
    <t xml:space="preserve"> \1403\791\22\1\14\74000\540\251.1\РЗ.203.05.4\\17901\\ 013-111210\ </t>
  </si>
  <si>
    <t xml:space="preserve"> \1403\791\22\1\14\74000\540\251.1\ФЗ.131.03.128\\17804\\ 013-111210\ </t>
  </si>
  <si>
    <r>
      <t xml:space="preserve"> </t>
    </r>
    <r>
      <rPr>
        <b/>
        <sz val="11"/>
        <rFont val="Calibri"/>
        <family val="2"/>
        <charset val="204"/>
        <scheme val="minor"/>
      </rPr>
      <t>\0503\791\22\1\09\74040\244\346\РП.67.12.1\\16513\\   011-1112</t>
    </r>
  </si>
  <si>
    <t xml:space="preserve"> \0503\791\22\1\09\06050\244\312\ФЗ.131.03.11\\16513\\ 013-111210\ </t>
  </si>
  <si>
    <t>Прочие доходы от компенсации затрат бюджетов поселений (Плата за наем в муниципальном жилищном фонде)</t>
  </si>
  <si>
    <t xml:space="preserve">\1140205310\706\0000\440 \                013-111210     </t>
  </si>
  <si>
    <t xml:space="preserve"> \0104\791\22\1\17\02040\244\312\ФЗ.131.03.141\\16801\\ 013-111210\</t>
  </si>
  <si>
    <t xml:space="preserve"> \1101\791\22\1\02\41870\113\226.10\РЗ.68.08.3\\16509\\ 013-111210\ </t>
  </si>
  <si>
    <t xml:space="preserve"> \0412\791\22\1\07\03330\244\226.10\ФЗ.131.03.122\\16618\\ 013-111210\ </t>
  </si>
  <si>
    <t xml:space="preserve"> \0203\791\99\0\00\51180\244\346\ФЗ.53.98.1\\17304\\ 012-1112\ </t>
  </si>
  <si>
    <t xml:space="preserve"> \0503\791\22\1\09\06050\244\000\ФЗ.131.03.11\\16513\\ 013-111210\ </t>
  </si>
  <si>
    <t>на  1 апреля  2019 г.</t>
  </si>
  <si>
    <t>\2024999910\791\5555\150 \        012-1112</t>
  </si>
  <si>
    <t xml:space="preserve">Поступления от других бюджетов бюджетной системы Российской Федерации </t>
  </si>
  <si>
    <t xml:space="preserve"> \2029005410\791\0000\150             013-111205 </t>
  </si>
  <si>
    <t>\2024999910\791\5555\150 \            011-1112</t>
  </si>
  <si>
    <t xml:space="preserve"> \0503\791\17\1\F2\55550\243\225.3\РП.68.19.1\\16513\\I19-Г86-00002 #832  011-1112 </t>
  </si>
  <si>
    <t xml:space="preserve"> \0503\791\17\1\F2\55550\243\225.3\ФП.1710.17.2\\16513\\I19-Г86-00002 #832  012-1112 </t>
  </si>
  <si>
    <t>\2024999910\791\7248\150 \            011-1112</t>
  </si>
  <si>
    <t>(благоустройство дворовых территорий)</t>
  </si>
  <si>
    <t>Межбюджетные трансферты (благоустройство дворовых территорий)</t>
  </si>
  <si>
    <t>(благоустройство общественных территорий (присвоение кода цели)</t>
  </si>
  <si>
    <t xml:space="preserve"> \0503\791\17\1\01\S2481\243\225.3\РП.69.19.1\\16513\\ 011-1112\ </t>
  </si>
  <si>
    <t>Межбюджетные трансферты ( благоустройство общественных территорий (средства РБ)</t>
  </si>
  <si>
    <t>Межбюджетные трансферты (по вопросу благоустройства общественных территорий (средства РФ)</t>
  </si>
  <si>
    <t xml:space="preserve"> \0104\791\22\1\17\02040\242\226.10\ФЗ.131.03.141\\16801\\ 013-111210\ </t>
  </si>
  <si>
    <t xml:space="preserve"> \0104\791\22\1\17\02040\242\312\ФЗ.131.03.141\\16801\\ 013-111210\ </t>
  </si>
  <si>
    <t xml:space="preserve"> \0104\791\22\1\17\02040\244\223.8\ФЗ.131.03.141\16801\\ 013-111210\ </t>
  </si>
  <si>
    <t xml:space="preserve"> \0412\791\22\1\07\03330\244\226.2\ФЗ.131.03.122\\16618\\ 013-111210\ </t>
  </si>
  <si>
    <t>\0412\791\22\1\14\\\\ \\\\\</t>
  </si>
  <si>
    <t>\0502\791\22\1\08\03470\244\312\ФЗ.131.03.126\\16505\\   013-111210</t>
  </si>
  <si>
    <t xml:space="preserve"> \0503\791\17\1\01\06070\243\226.10\РП.85.18.1\\16513\\ 013-111210\ </t>
  </si>
  <si>
    <t xml:space="preserve"> \0503\791\22\1\09\06050\243\225.3\ФЗ.131.03.11\\16513\\ 013-111210\ </t>
  </si>
  <si>
    <t xml:space="preserve"> \0503\791\22\1\09\06050\243\226.10\ФЗ.131.03.11\\16513\\ 013-111210\ </t>
  </si>
  <si>
    <t xml:space="preserve"> \0503\791\22\1\09\06050\244\226.3\ФЗ.131.03.11\\16513\\ 013-111210\ </t>
  </si>
  <si>
    <t xml:space="preserve"> \0801\791\22\1\11\45870\244\346\РЗ.18\19.93.9\16508\\ 013-111210\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</si>
</sst>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shrinkToFit="1"/>
    </xf>
    <xf numFmtId="2" fontId="5" fillId="0" borderId="1" xfId="1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shrinkToFit="1"/>
    </xf>
    <xf numFmtId="43" fontId="6" fillId="0" borderId="1" xfId="1" applyFont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3" fontId="6" fillId="0" borderId="0" xfId="1" applyFont="1"/>
    <xf numFmtId="43" fontId="5" fillId="2" borderId="1" xfId="1" applyFont="1" applyFill="1" applyBorder="1" applyAlignment="1">
      <alignment horizontal="right" vertical="center" shrinkToFit="1"/>
    </xf>
    <xf numFmtId="164" fontId="5" fillId="0" borderId="1" xfId="1" applyNumberFormat="1" applyFont="1" applyBorder="1" applyAlignment="1">
      <alignment horizontal="right" vertical="center" shrinkToFit="1"/>
    </xf>
    <xf numFmtId="164" fontId="6" fillId="0" borderId="1" xfId="1" applyNumberFormat="1" applyFont="1" applyBorder="1" applyAlignment="1">
      <alignment horizontal="right" vertical="center" shrinkToFit="1"/>
    </xf>
    <xf numFmtId="43" fontId="6" fillId="0" borderId="0" xfId="0" applyNumberFormat="1" applyFont="1"/>
    <xf numFmtId="43" fontId="3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0" xfId="0" applyFont="1" applyFill="1"/>
    <xf numFmtId="0" fontId="9" fillId="0" borderId="1" xfId="0" applyFont="1" applyBorder="1" applyAlignment="1">
      <alignment horizontal="left" vertical="top" wrapText="1"/>
    </xf>
    <xf numFmtId="43" fontId="6" fillId="2" borderId="0" xfId="1" applyFont="1" applyFill="1"/>
    <xf numFmtId="0" fontId="10" fillId="0" borderId="2" xfId="0" applyFont="1" applyBorder="1" applyAlignment="1">
      <alignment vertical="center" wrapText="1"/>
    </xf>
    <xf numFmtId="0" fontId="11" fillId="0" borderId="0" xfId="0" applyFont="1"/>
    <xf numFmtId="2" fontId="5" fillId="2" borderId="1" xfId="1" applyNumberFormat="1" applyFont="1" applyFill="1" applyBorder="1" applyAlignment="1">
      <alignment horizontal="right" vertical="center" shrinkToFit="1"/>
    </xf>
    <xf numFmtId="43" fontId="12" fillId="2" borderId="1" xfId="1" applyFont="1" applyFill="1" applyBorder="1" applyAlignment="1">
      <alignment horizontal="right" vertical="center" shrinkToFit="1"/>
    </xf>
    <xf numFmtId="0" fontId="6" fillId="3" borderId="0" xfId="0" applyFont="1" applyFill="1"/>
    <xf numFmtId="0" fontId="7" fillId="3" borderId="0" xfId="0" applyFont="1" applyFill="1"/>
    <xf numFmtId="0" fontId="6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164" fontId="12" fillId="2" borderId="1" xfId="1" applyNumberFormat="1" applyFont="1" applyFill="1" applyBorder="1" applyAlignment="1">
      <alignment horizontal="right" vertical="center" shrinkToFit="1"/>
    </xf>
    <xf numFmtId="164" fontId="9" fillId="2" borderId="1" xfId="1" applyNumberFormat="1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0" fontId="15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tabSelected="1" topLeftCell="A291" zoomScaleNormal="100" workbookViewId="0">
      <selection activeCell="E223" sqref="E223:E261"/>
    </sheetView>
  </sheetViews>
  <sheetFormatPr defaultRowHeight="14.4" x14ac:dyDescent="0.3"/>
  <cols>
    <col min="1" max="1" width="88.109375" customWidth="1"/>
    <col min="2" max="2" width="58.5546875" customWidth="1"/>
    <col min="3" max="3" width="16.109375" customWidth="1"/>
    <col min="4" max="4" width="16.77734375" customWidth="1"/>
    <col min="5" max="5" width="12.77734375" customWidth="1"/>
    <col min="6" max="6" width="16.6640625" customWidth="1"/>
    <col min="7" max="7" width="17.21875" bestFit="1" customWidth="1"/>
  </cols>
  <sheetData>
    <row r="1" spans="1:12" ht="18.75" x14ac:dyDescent="0.3">
      <c r="A1" s="47"/>
      <c r="B1" s="48"/>
      <c r="C1" s="48"/>
      <c r="D1" s="48"/>
      <c r="E1" s="48"/>
      <c r="F1" s="1"/>
      <c r="G1" s="1"/>
      <c r="H1" s="1"/>
      <c r="I1" s="1"/>
      <c r="J1" s="1"/>
      <c r="K1" s="1"/>
      <c r="L1" s="1"/>
    </row>
    <row r="2" spans="1:12" ht="18" x14ac:dyDescent="0.35">
      <c r="A2" s="49"/>
      <c r="B2" s="46"/>
      <c r="C2" s="46"/>
      <c r="D2" s="46"/>
      <c r="E2" s="46"/>
      <c r="F2" s="1"/>
      <c r="G2" s="1"/>
      <c r="H2" s="1"/>
      <c r="I2" s="1"/>
      <c r="J2" s="1"/>
      <c r="K2" s="1"/>
      <c r="L2" s="1"/>
    </row>
    <row r="3" spans="1:12" ht="18" x14ac:dyDescent="0.35">
      <c r="A3" s="50" t="s">
        <v>0</v>
      </c>
      <c r="B3" s="51"/>
      <c r="C3" s="51"/>
      <c r="D3" s="51"/>
      <c r="E3" s="51"/>
      <c r="F3" s="1"/>
      <c r="G3" s="1"/>
      <c r="H3" s="1"/>
      <c r="I3" s="1"/>
      <c r="J3" s="1"/>
      <c r="K3" s="1"/>
      <c r="L3" s="1"/>
    </row>
    <row r="4" spans="1:12" ht="18" x14ac:dyDescent="0.35">
      <c r="A4" s="50" t="s">
        <v>1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</row>
    <row r="5" spans="1:12" ht="18" x14ac:dyDescent="0.35">
      <c r="A5" s="50" t="s">
        <v>101</v>
      </c>
      <c r="B5" s="51"/>
      <c r="C5" s="51"/>
      <c r="D5" s="51"/>
      <c r="E5" s="51"/>
      <c r="F5" s="1"/>
      <c r="G5" s="1"/>
      <c r="H5" s="1"/>
      <c r="I5" s="1"/>
      <c r="J5" s="1"/>
      <c r="K5" s="1"/>
      <c r="L5" s="1"/>
    </row>
    <row r="6" spans="1:12" ht="18" x14ac:dyDescent="0.35">
      <c r="A6" s="50" t="s">
        <v>390</v>
      </c>
      <c r="B6" s="51"/>
      <c r="C6" s="51"/>
      <c r="D6" s="51"/>
      <c r="E6" s="51"/>
      <c r="F6" s="17"/>
      <c r="G6" s="1"/>
      <c r="H6" s="1"/>
      <c r="I6" s="1"/>
      <c r="J6" s="1"/>
      <c r="K6" s="1"/>
      <c r="L6" s="1"/>
    </row>
    <row r="7" spans="1:12" ht="18" x14ac:dyDescent="0.35">
      <c r="A7" s="45" t="s">
        <v>3</v>
      </c>
      <c r="B7" s="46"/>
      <c r="C7" s="46"/>
      <c r="D7" s="46"/>
      <c r="E7" s="46"/>
      <c r="F7" s="1"/>
      <c r="G7" s="1"/>
      <c r="H7" s="1"/>
      <c r="I7" s="1"/>
      <c r="J7" s="1"/>
      <c r="K7" s="1"/>
      <c r="L7" s="1"/>
    </row>
    <row r="8" spans="1:12" ht="40.5" customHeight="1" x14ac:dyDescent="0.35">
      <c r="A8" s="2"/>
      <c r="B8" s="2" t="s">
        <v>4</v>
      </c>
      <c r="C8" s="2" t="s">
        <v>80</v>
      </c>
      <c r="D8" s="2" t="s">
        <v>5</v>
      </c>
      <c r="E8" s="18" t="s">
        <v>6</v>
      </c>
      <c r="F8" s="1"/>
      <c r="G8" s="1"/>
      <c r="H8" s="1"/>
      <c r="I8" s="1"/>
      <c r="J8" s="1"/>
      <c r="K8" s="1"/>
      <c r="L8" s="1"/>
    </row>
    <row r="9" spans="1:12" s="7" customFormat="1" ht="15.6" x14ac:dyDescent="0.3">
      <c r="A9" s="3" t="s">
        <v>7</v>
      </c>
      <c r="B9" s="4" t="s">
        <v>8</v>
      </c>
      <c r="C9" s="28">
        <f>C11+C16+C21+C26+C28+C32+C34+C39+C45+C49+C53+C57+C62+C63+C64+C65+C66+C87</f>
        <v>21833259.039999999</v>
      </c>
      <c r="D9" s="28">
        <f>D11+D16+D21+D26+D28+D32+D34+D39+D45+D49+D53+D57+D62+D63+D64+D65+D66+D87</f>
        <v>7442022.9800000004</v>
      </c>
      <c r="E9" s="14">
        <f>D9/C9*100</f>
        <v>34.085717420224412</v>
      </c>
      <c r="F9" s="16"/>
      <c r="G9" s="6"/>
      <c r="H9" s="6"/>
      <c r="I9" s="6"/>
      <c r="J9" s="6"/>
      <c r="K9" s="6"/>
      <c r="L9" s="6"/>
    </row>
    <row r="10" spans="1:12" s="7" customFormat="1" ht="15.6" x14ac:dyDescent="0.3">
      <c r="A10" s="8" t="s">
        <v>127</v>
      </c>
      <c r="B10" s="4"/>
      <c r="C10" s="28">
        <f>C9-C66</f>
        <v>10487600</v>
      </c>
      <c r="D10" s="5">
        <f>D9-D66</f>
        <v>6348747.9800000004</v>
      </c>
      <c r="E10" s="14">
        <f>D10/C10*100</f>
        <v>60.535756321751407</v>
      </c>
      <c r="F10" s="16"/>
      <c r="G10" s="6"/>
      <c r="H10" s="6"/>
      <c r="I10" s="6"/>
      <c r="J10" s="6"/>
      <c r="K10" s="6"/>
      <c r="L10" s="6"/>
    </row>
    <row r="11" spans="1:12" s="7" customFormat="1" ht="40.049999999999997" customHeight="1" x14ac:dyDescent="0.3">
      <c r="A11" s="8" t="s">
        <v>9</v>
      </c>
      <c r="B11" s="9" t="s">
        <v>244</v>
      </c>
      <c r="C11" s="13">
        <f>C12+C13+C14+C15</f>
        <v>1467000</v>
      </c>
      <c r="D11" s="10">
        <f>D12+D13+D14+D15</f>
        <v>311267.13</v>
      </c>
      <c r="E11" s="14">
        <f>D11/C11*100</f>
        <v>21.217936605316972</v>
      </c>
      <c r="F11" s="6"/>
      <c r="G11" s="16"/>
      <c r="H11" s="6"/>
      <c r="I11" s="6"/>
      <c r="J11" s="6"/>
      <c r="K11" s="6"/>
      <c r="L11" s="6"/>
    </row>
    <row r="12" spans="1:12" s="7" customFormat="1" ht="40.049999999999997" customHeight="1" x14ac:dyDescent="0.3">
      <c r="A12" s="8" t="s">
        <v>9</v>
      </c>
      <c r="B12" s="34" t="s">
        <v>245</v>
      </c>
      <c r="C12" s="19">
        <v>1467000</v>
      </c>
      <c r="D12" s="19">
        <v>311111.65000000002</v>
      </c>
      <c r="E12" s="35">
        <f>D12/C12*100</f>
        <v>21.207338104976142</v>
      </c>
      <c r="F12" s="6"/>
      <c r="G12" s="16"/>
      <c r="H12" s="6"/>
      <c r="I12" s="6"/>
      <c r="J12" s="6"/>
      <c r="K12" s="6"/>
      <c r="L12" s="6"/>
    </row>
    <row r="13" spans="1:12" s="7" customFormat="1" ht="33" customHeight="1" x14ac:dyDescent="0.3">
      <c r="A13" s="8" t="s">
        <v>9</v>
      </c>
      <c r="B13" s="34" t="s">
        <v>86</v>
      </c>
      <c r="C13" s="19">
        <v>0</v>
      </c>
      <c r="D13" s="19">
        <v>145.80000000000001</v>
      </c>
      <c r="E13" s="35"/>
      <c r="F13" s="6"/>
      <c r="G13" s="16"/>
      <c r="H13" s="6"/>
      <c r="I13" s="6"/>
      <c r="J13" s="6"/>
      <c r="K13" s="6"/>
      <c r="L13" s="6"/>
    </row>
    <row r="14" spans="1:12" s="7" customFormat="1" ht="29.4" customHeight="1" x14ac:dyDescent="0.3">
      <c r="A14" s="8" t="s">
        <v>9</v>
      </c>
      <c r="B14" s="34" t="s">
        <v>10</v>
      </c>
      <c r="C14" s="19">
        <v>0</v>
      </c>
      <c r="D14" s="19">
        <v>9.68</v>
      </c>
      <c r="E14" s="35"/>
      <c r="F14" s="6"/>
      <c r="G14" s="6"/>
      <c r="H14" s="6"/>
      <c r="I14" s="6"/>
      <c r="J14" s="6"/>
      <c r="K14" s="6"/>
      <c r="L14" s="6"/>
    </row>
    <row r="15" spans="1:12" s="7" customFormat="1" ht="29.4" hidden="1" customHeight="1" x14ac:dyDescent="0.3">
      <c r="A15" s="8" t="s">
        <v>9</v>
      </c>
      <c r="B15" s="34" t="s">
        <v>83</v>
      </c>
      <c r="C15" s="19"/>
      <c r="D15" s="19">
        <v>0</v>
      </c>
      <c r="E15" s="35"/>
      <c r="F15" s="6"/>
      <c r="G15" s="6"/>
      <c r="H15" s="6"/>
      <c r="I15" s="6"/>
      <c r="J15" s="6"/>
      <c r="K15" s="6"/>
      <c r="L15" s="6"/>
    </row>
    <row r="16" spans="1:12" s="7" customFormat="1" ht="40.049999999999997" customHeight="1" x14ac:dyDescent="0.3">
      <c r="A16" s="8" t="s">
        <v>11</v>
      </c>
      <c r="B16" s="34" t="s">
        <v>107</v>
      </c>
      <c r="C16" s="29">
        <f>C17+C18+C19</f>
        <v>0</v>
      </c>
      <c r="D16" s="19">
        <f>D17+D18+D19+D20</f>
        <v>652.24</v>
      </c>
      <c r="E16" s="35"/>
      <c r="F16" s="6"/>
      <c r="G16" s="6"/>
      <c r="H16" s="6"/>
      <c r="I16" s="6"/>
      <c r="J16" s="6"/>
      <c r="K16" s="6"/>
      <c r="L16" s="6"/>
    </row>
    <row r="17" spans="1:12" s="7" customFormat="1" ht="40.049999999999997" customHeight="1" x14ac:dyDescent="0.3">
      <c r="A17" s="8" t="s">
        <v>11</v>
      </c>
      <c r="B17" s="34" t="s">
        <v>12</v>
      </c>
      <c r="C17" s="19">
        <v>0</v>
      </c>
      <c r="D17" s="19">
        <v>650</v>
      </c>
      <c r="E17" s="35"/>
      <c r="F17" s="6"/>
      <c r="G17" s="6"/>
      <c r="H17" s="6"/>
      <c r="I17" s="6"/>
      <c r="J17" s="6"/>
      <c r="K17" s="6"/>
      <c r="L17" s="6"/>
    </row>
    <row r="18" spans="1:12" s="7" customFormat="1" ht="40.049999999999997" customHeight="1" x14ac:dyDescent="0.3">
      <c r="A18" s="8" t="s">
        <v>11</v>
      </c>
      <c r="B18" s="34" t="s">
        <v>95</v>
      </c>
      <c r="C18" s="19">
        <v>0</v>
      </c>
      <c r="D18" s="19">
        <v>2.2400000000000002</v>
      </c>
      <c r="E18" s="35"/>
      <c r="F18" s="6"/>
      <c r="G18" s="6"/>
      <c r="H18" s="6"/>
      <c r="I18" s="6"/>
      <c r="J18" s="6"/>
      <c r="K18" s="6"/>
      <c r="L18" s="6"/>
    </row>
    <row r="19" spans="1:12" s="7" customFormat="1" ht="40.049999999999997" customHeight="1" x14ac:dyDescent="0.3">
      <c r="A19" s="8" t="s">
        <v>11</v>
      </c>
      <c r="B19" s="34" t="s">
        <v>13</v>
      </c>
      <c r="C19" s="19">
        <v>0</v>
      </c>
      <c r="D19" s="19"/>
      <c r="E19" s="35"/>
      <c r="F19" s="6"/>
      <c r="G19" s="6"/>
      <c r="H19" s="6"/>
      <c r="I19" s="6"/>
      <c r="J19" s="6"/>
      <c r="K19" s="6"/>
      <c r="L19" s="6"/>
    </row>
    <row r="20" spans="1:12" s="7" customFormat="1" ht="40.049999999999997" customHeight="1" x14ac:dyDescent="0.3">
      <c r="A20" s="8" t="s">
        <v>11</v>
      </c>
      <c r="B20" s="34" t="s">
        <v>98</v>
      </c>
      <c r="C20" s="19"/>
      <c r="D20" s="19"/>
      <c r="E20" s="35"/>
      <c r="F20" s="6"/>
      <c r="G20" s="6"/>
      <c r="H20" s="6"/>
      <c r="I20" s="6"/>
      <c r="J20" s="6"/>
      <c r="K20" s="6"/>
      <c r="L20" s="6"/>
    </row>
    <row r="21" spans="1:12" s="7" customFormat="1" ht="40.049999999999997" customHeight="1" x14ac:dyDescent="0.3">
      <c r="A21" s="8" t="s">
        <v>14</v>
      </c>
      <c r="B21" s="34" t="s">
        <v>106</v>
      </c>
      <c r="C21" s="29">
        <f>C22+C23+C24</f>
        <v>0</v>
      </c>
      <c r="D21" s="19">
        <f>D22+D23+D24</f>
        <v>730.45999999999992</v>
      </c>
      <c r="E21" s="35"/>
      <c r="F21" s="6"/>
      <c r="G21" s="6"/>
      <c r="H21" s="6"/>
      <c r="I21" s="6"/>
      <c r="J21" s="6"/>
      <c r="K21" s="6"/>
      <c r="L21" s="6"/>
    </row>
    <row r="22" spans="1:12" s="7" customFormat="1" ht="40.049999999999997" customHeight="1" x14ac:dyDescent="0.3">
      <c r="A22" s="8" t="s">
        <v>14</v>
      </c>
      <c r="B22" s="34" t="s">
        <v>15</v>
      </c>
      <c r="C22" s="19">
        <v>0</v>
      </c>
      <c r="D22" s="19">
        <v>707.04</v>
      </c>
      <c r="E22" s="35"/>
      <c r="F22" s="6"/>
      <c r="G22" s="6"/>
      <c r="H22" s="6"/>
      <c r="I22" s="6"/>
      <c r="J22" s="6"/>
      <c r="K22" s="6"/>
      <c r="L22" s="6"/>
    </row>
    <row r="23" spans="1:12" s="7" customFormat="1" ht="40.049999999999997" customHeight="1" x14ac:dyDescent="0.3">
      <c r="A23" s="8" t="s">
        <v>14</v>
      </c>
      <c r="B23" s="34" t="s">
        <v>96</v>
      </c>
      <c r="C23" s="19">
        <v>0</v>
      </c>
      <c r="D23" s="19">
        <v>0.92</v>
      </c>
      <c r="E23" s="35"/>
      <c r="F23" s="6"/>
      <c r="G23" s="6"/>
      <c r="H23" s="6"/>
      <c r="I23" s="6"/>
      <c r="J23" s="6"/>
      <c r="K23" s="6"/>
      <c r="L23" s="6"/>
    </row>
    <row r="24" spans="1:12" s="7" customFormat="1" ht="40.049999999999997" customHeight="1" x14ac:dyDescent="0.3">
      <c r="A24" s="8" t="s">
        <v>14</v>
      </c>
      <c r="B24" s="34" t="s">
        <v>16</v>
      </c>
      <c r="C24" s="19">
        <v>0</v>
      </c>
      <c r="D24" s="19">
        <v>22.5</v>
      </c>
      <c r="E24" s="35"/>
      <c r="F24" s="6"/>
      <c r="G24" s="6"/>
      <c r="H24" s="6"/>
      <c r="I24" s="6"/>
      <c r="J24" s="6"/>
      <c r="K24" s="6"/>
      <c r="L24" s="6"/>
    </row>
    <row r="25" spans="1:12" s="7" customFormat="1" ht="28.2" hidden="1" customHeight="1" x14ac:dyDescent="0.3">
      <c r="A25" s="8" t="s">
        <v>14</v>
      </c>
      <c r="B25" s="34" t="s">
        <v>17</v>
      </c>
      <c r="C25" s="19"/>
      <c r="D25" s="19"/>
      <c r="E25" s="35"/>
      <c r="F25" s="6"/>
      <c r="G25" s="6"/>
      <c r="H25" s="6"/>
      <c r="I25" s="6"/>
      <c r="J25" s="6"/>
      <c r="K25" s="6"/>
      <c r="L25" s="6"/>
    </row>
    <row r="26" spans="1:12" s="7" customFormat="1" ht="18" customHeight="1" x14ac:dyDescent="0.3">
      <c r="A26" s="8" t="s">
        <v>18</v>
      </c>
      <c r="B26" s="34" t="s">
        <v>246</v>
      </c>
      <c r="C26" s="19">
        <f>C27</f>
        <v>1000</v>
      </c>
      <c r="D26" s="29">
        <f>D27</f>
        <v>0</v>
      </c>
      <c r="E26" s="35"/>
      <c r="F26" s="6"/>
      <c r="G26" s="6"/>
      <c r="H26" s="6"/>
      <c r="I26" s="6"/>
      <c r="J26" s="6"/>
      <c r="K26" s="6"/>
      <c r="L26" s="6"/>
    </row>
    <row r="27" spans="1:12" s="7" customFormat="1" ht="15" customHeight="1" x14ac:dyDescent="0.3">
      <c r="A27" s="8" t="s">
        <v>18</v>
      </c>
      <c r="B27" s="34" t="s">
        <v>19</v>
      </c>
      <c r="C27" s="19">
        <v>1000</v>
      </c>
      <c r="D27" s="19">
        <v>0</v>
      </c>
      <c r="E27" s="35"/>
      <c r="F27" s="6"/>
      <c r="G27" s="6"/>
      <c r="H27" s="6"/>
      <c r="I27" s="6"/>
      <c r="J27" s="6"/>
      <c r="K27" s="6"/>
      <c r="L27" s="6"/>
    </row>
    <row r="28" spans="1:12" s="7" customFormat="1" ht="34.950000000000003" customHeight="1" x14ac:dyDescent="0.3">
      <c r="A28" s="8" t="s">
        <v>20</v>
      </c>
      <c r="B28" s="34" t="s">
        <v>247</v>
      </c>
      <c r="C28" s="29">
        <f>C29+C30+C31</f>
        <v>740000</v>
      </c>
      <c r="D28" s="19">
        <f>D29+D30+D31</f>
        <v>85782.46</v>
      </c>
      <c r="E28" s="35">
        <f>D28/C28*100</f>
        <v>11.592224324324325</v>
      </c>
      <c r="F28" s="6"/>
      <c r="G28" s="6"/>
      <c r="H28" s="6"/>
      <c r="I28" s="6"/>
      <c r="J28" s="6"/>
      <c r="K28" s="6"/>
      <c r="L28" s="6"/>
    </row>
    <row r="29" spans="1:12" s="7" customFormat="1" ht="34.950000000000003" customHeight="1" x14ac:dyDescent="0.3">
      <c r="A29" s="8" t="s">
        <v>20</v>
      </c>
      <c r="B29" s="34" t="s">
        <v>21</v>
      </c>
      <c r="C29" s="19">
        <v>740000</v>
      </c>
      <c r="D29" s="19">
        <v>84541.21</v>
      </c>
      <c r="E29" s="35">
        <f>D29/C29*100</f>
        <v>11.424487837837839</v>
      </c>
      <c r="F29" s="6"/>
      <c r="G29" s="6"/>
      <c r="H29" s="6"/>
      <c r="I29" s="6"/>
      <c r="J29" s="6"/>
      <c r="K29" s="6"/>
      <c r="L29" s="6"/>
    </row>
    <row r="30" spans="1:12" s="7" customFormat="1" ht="34.950000000000003" customHeight="1" x14ac:dyDescent="0.3">
      <c r="A30" s="8" t="s">
        <v>20</v>
      </c>
      <c r="B30" s="34" t="s">
        <v>87</v>
      </c>
      <c r="C30" s="19">
        <v>0</v>
      </c>
      <c r="D30" s="19">
        <v>1241.25</v>
      </c>
      <c r="E30" s="35"/>
      <c r="F30" s="6"/>
      <c r="G30" s="6"/>
      <c r="H30" s="6"/>
      <c r="I30" s="6"/>
      <c r="J30" s="6"/>
      <c r="K30" s="6"/>
      <c r="L30" s="6"/>
    </row>
    <row r="31" spans="1:12" s="7" customFormat="1" ht="34.950000000000003" hidden="1" customHeight="1" x14ac:dyDescent="0.3">
      <c r="A31" s="8" t="s">
        <v>20</v>
      </c>
      <c r="B31" s="34" t="s">
        <v>102</v>
      </c>
      <c r="C31" s="19"/>
      <c r="D31" s="19">
        <v>0</v>
      </c>
      <c r="E31" s="35"/>
      <c r="F31" s="6"/>
      <c r="G31" s="6"/>
      <c r="H31" s="6"/>
      <c r="I31" s="6"/>
      <c r="J31" s="6"/>
      <c r="K31" s="6"/>
      <c r="L31" s="6"/>
    </row>
    <row r="32" spans="1:12" s="7" customFormat="1" ht="34.950000000000003" hidden="1" customHeight="1" x14ac:dyDescent="0.3">
      <c r="A32" s="8" t="s">
        <v>22</v>
      </c>
      <c r="B32" s="34" t="s">
        <v>104</v>
      </c>
      <c r="C32" s="29">
        <f>C33</f>
        <v>0</v>
      </c>
      <c r="D32" s="29">
        <f>D33</f>
        <v>0</v>
      </c>
      <c r="E32" s="35"/>
      <c r="F32" s="6"/>
      <c r="G32" s="6"/>
      <c r="H32" s="6"/>
      <c r="I32" s="6"/>
      <c r="J32" s="6"/>
      <c r="K32" s="6"/>
      <c r="L32" s="6"/>
    </row>
    <row r="33" spans="1:12" s="7" customFormat="1" ht="34.950000000000003" hidden="1" customHeight="1" x14ac:dyDescent="0.3">
      <c r="A33" s="8" t="s">
        <v>22</v>
      </c>
      <c r="B33" s="34" t="s">
        <v>103</v>
      </c>
      <c r="C33" s="19">
        <v>0</v>
      </c>
      <c r="D33" s="19">
        <v>0</v>
      </c>
      <c r="E33" s="35"/>
      <c r="F33" s="6"/>
      <c r="G33" s="6"/>
      <c r="H33" s="6"/>
      <c r="I33" s="6"/>
      <c r="J33" s="6"/>
      <c r="K33" s="6"/>
      <c r="L33" s="6"/>
    </row>
    <row r="34" spans="1:12" s="7" customFormat="1" ht="34.950000000000003" customHeight="1" x14ac:dyDescent="0.3">
      <c r="A34" s="8" t="s">
        <v>22</v>
      </c>
      <c r="B34" s="34" t="s">
        <v>99</v>
      </c>
      <c r="C34" s="29">
        <f>C35+C36+C37+C38</f>
        <v>610000</v>
      </c>
      <c r="D34" s="19">
        <f>D35+D36+D37+D38</f>
        <v>369940</v>
      </c>
      <c r="E34" s="35">
        <f t="shared" ref="E34:E43" si="0">D34/C34*100</f>
        <v>60.64590163934426</v>
      </c>
      <c r="F34" s="6"/>
      <c r="G34" s="6"/>
      <c r="H34" s="6"/>
      <c r="I34" s="6"/>
      <c r="J34" s="6"/>
      <c r="K34" s="6"/>
      <c r="L34" s="6"/>
    </row>
    <row r="35" spans="1:12" s="7" customFormat="1" ht="34.950000000000003" customHeight="1" x14ac:dyDescent="0.3">
      <c r="A35" s="8" t="s">
        <v>22</v>
      </c>
      <c r="B35" s="34" t="s">
        <v>248</v>
      </c>
      <c r="C35" s="19">
        <v>610000</v>
      </c>
      <c r="D35" s="19">
        <v>369939.82</v>
      </c>
      <c r="E35" s="35">
        <f t="shared" si="0"/>
        <v>60.645872131147541</v>
      </c>
      <c r="F35" s="6"/>
      <c r="G35" s="6"/>
      <c r="H35" s="6"/>
      <c r="I35" s="6"/>
      <c r="J35" s="6"/>
      <c r="K35" s="6"/>
      <c r="L35" s="6"/>
    </row>
    <row r="36" spans="1:12" s="7" customFormat="1" ht="34.950000000000003" customHeight="1" x14ac:dyDescent="0.3">
      <c r="A36" s="8" t="s">
        <v>22</v>
      </c>
      <c r="B36" s="34" t="s">
        <v>88</v>
      </c>
      <c r="C36" s="19">
        <v>0</v>
      </c>
      <c r="D36" s="19">
        <v>0.18</v>
      </c>
      <c r="E36" s="35"/>
      <c r="F36" s="6"/>
      <c r="G36" s="6"/>
      <c r="H36" s="6"/>
      <c r="I36" s="6"/>
      <c r="J36" s="6"/>
      <c r="K36" s="6"/>
      <c r="L36" s="6"/>
    </row>
    <row r="37" spans="1:12" s="7" customFormat="1" ht="34.950000000000003" hidden="1" customHeight="1" x14ac:dyDescent="0.3">
      <c r="A37" s="8" t="s">
        <v>22</v>
      </c>
      <c r="B37" s="34" t="s">
        <v>84</v>
      </c>
      <c r="C37" s="19">
        <v>0</v>
      </c>
      <c r="D37" s="19">
        <v>0</v>
      </c>
      <c r="E37" s="35"/>
      <c r="F37" s="6"/>
      <c r="G37" s="6"/>
      <c r="H37" s="6"/>
      <c r="I37" s="6"/>
      <c r="J37" s="6"/>
      <c r="K37" s="6"/>
      <c r="L37" s="6"/>
    </row>
    <row r="38" spans="1:12" s="7" customFormat="1" ht="34.950000000000003" hidden="1" customHeight="1" x14ac:dyDescent="0.3">
      <c r="A38" s="8" t="s">
        <v>22</v>
      </c>
      <c r="B38" s="34" t="s">
        <v>97</v>
      </c>
      <c r="C38" s="19"/>
      <c r="D38" s="19"/>
      <c r="E38" s="35"/>
      <c r="F38" s="6"/>
      <c r="G38" s="6"/>
      <c r="H38" s="6"/>
      <c r="I38" s="6"/>
      <c r="J38" s="6"/>
      <c r="K38" s="6"/>
      <c r="L38" s="6"/>
    </row>
    <row r="39" spans="1:12" s="7" customFormat="1" ht="34.950000000000003" customHeight="1" x14ac:dyDescent="0.3">
      <c r="A39" s="8" t="s">
        <v>23</v>
      </c>
      <c r="B39" s="34" t="s">
        <v>249</v>
      </c>
      <c r="C39" s="29">
        <f>C40+C41+C42+C43+C44</f>
        <v>2125000</v>
      </c>
      <c r="D39" s="19">
        <f>D40+D41+D42+D43+D44</f>
        <v>119265.38</v>
      </c>
      <c r="E39" s="35">
        <f t="shared" si="0"/>
        <v>5.612488470588235</v>
      </c>
      <c r="F39" s="6"/>
      <c r="G39" s="6"/>
      <c r="H39" s="6"/>
      <c r="I39" s="6"/>
      <c r="J39" s="6"/>
      <c r="K39" s="6"/>
      <c r="L39" s="6"/>
    </row>
    <row r="40" spans="1:12" s="7" customFormat="1" ht="34.950000000000003" customHeight="1" x14ac:dyDescent="0.3">
      <c r="A40" s="8" t="s">
        <v>23</v>
      </c>
      <c r="B40" s="34" t="s">
        <v>250</v>
      </c>
      <c r="C40" s="19">
        <v>2125000</v>
      </c>
      <c r="D40" s="19">
        <v>112562.25</v>
      </c>
      <c r="E40" s="35">
        <f t="shared" si="0"/>
        <v>5.2970470588235292</v>
      </c>
      <c r="F40" s="6"/>
      <c r="G40" s="6"/>
      <c r="H40" s="6"/>
      <c r="I40" s="6"/>
      <c r="J40" s="6"/>
      <c r="K40" s="6"/>
      <c r="L40" s="6"/>
    </row>
    <row r="41" spans="1:12" s="7" customFormat="1" ht="34.950000000000003" customHeight="1" x14ac:dyDescent="0.3">
      <c r="A41" s="8" t="s">
        <v>23</v>
      </c>
      <c r="B41" s="34" t="s">
        <v>89</v>
      </c>
      <c r="C41" s="19">
        <v>0</v>
      </c>
      <c r="D41" s="19">
        <v>6703.13</v>
      </c>
      <c r="E41" s="35"/>
      <c r="F41" s="6"/>
      <c r="G41" s="6"/>
      <c r="H41" s="6"/>
      <c r="I41" s="6"/>
      <c r="J41" s="6"/>
      <c r="K41" s="6"/>
      <c r="L41" s="6"/>
    </row>
    <row r="42" spans="1:12" s="7" customFormat="1" ht="34.950000000000003" hidden="1" customHeight="1" x14ac:dyDescent="0.3">
      <c r="A42" s="8" t="s">
        <v>23</v>
      </c>
      <c r="B42" s="34" t="s">
        <v>90</v>
      </c>
      <c r="C42" s="19"/>
      <c r="D42" s="19"/>
      <c r="E42" s="35" t="e">
        <f t="shared" si="0"/>
        <v>#DIV/0!</v>
      </c>
      <c r="F42" s="6"/>
      <c r="G42" s="6"/>
      <c r="H42" s="6"/>
      <c r="I42" s="6"/>
      <c r="J42" s="6"/>
      <c r="K42" s="6"/>
      <c r="L42" s="6"/>
    </row>
    <row r="43" spans="1:12" s="7" customFormat="1" ht="34.950000000000003" hidden="1" customHeight="1" x14ac:dyDescent="0.3">
      <c r="A43" s="8" t="s">
        <v>23</v>
      </c>
      <c r="B43" s="34" t="s">
        <v>85</v>
      </c>
      <c r="C43" s="19"/>
      <c r="D43" s="19"/>
      <c r="E43" s="35" t="e">
        <f t="shared" si="0"/>
        <v>#DIV/0!</v>
      </c>
      <c r="F43" s="6"/>
      <c r="G43" s="6"/>
      <c r="H43" s="6"/>
      <c r="I43" s="6"/>
      <c r="J43" s="6"/>
      <c r="K43" s="6"/>
      <c r="L43" s="6"/>
    </row>
    <row r="44" spans="1:12" s="7" customFormat="1" ht="34.950000000000003" hidden="1" customHeight="1" x14ac:dyDescent="0.3">
      <c r="A44" s="8" t="s">
        <v>23</v>
      </c>
      <c r="B44" s="34" t="s">
        <v>91</v>
      </c>
      <c r="C44" s="19"/>
      <c r="D44" s="19"/>
      <c r="E44" s="35"/>
      <c r="F44" s="6"/>
      <c r="G44" s="6"/>
      <c r="H44" s="6"/>
      <c r="I44" s="6"/>
      <c r="J44" s="6"/>
      <c r="K44" s="6"/>
      <c r="L44" s="6"/>
    </row>
    <row r="45" spans="1:12" s="7" customFormat="1" ht="34.950000000000003" customHeight="1" x14ac:dyDescent="0.3">
      <c r="A45" s="8" t="s">
        <v>24</v>
      </c>
      <c r="B45" s="34" t="s">
        <v>251</v>
      </c>
      <c r="C45" s="29">
        <f>C46</f>
        <v>18000</v>
      </c>
      <c r="D45" s="19">
        <f>D46</f>
        <v>3785.24</v>
      </c>
      <c r="E45" s="35">
        <f>D45/C45*100</f>
        <v>21.02911111111111</v>
      </c>
      <c r="F45" s="6"/>
      <c r="G45" s="6"/>
      <c r="H45" s="6"/>
      <c r="I45" s="6"/>
      <c r="J45" s="6"/>
      <c r="K45" s="6"/>
      <c r="L45" s="6"/>
    </row>
    <row r="46" spans="1:12" s="7" customFormat="1" ht="34.950000000000003" customHeight="1" x14ac:dyDescent="0.3">
      <c r="A46" s="8" t="s">
        <v>24</v>
      </c>
      <c r="B46" s="34" t="s">
        <v>252</v>
      </c>
      <c r="C46" s="19">
        <v>18000</v>
      </c>
      <c r="D46" s="19">
        <v>3785.24</v>
      </c>
      <c r="E46" s="35">
        <f t="shared" ref="E46:E72" si="1">D46/C46*100</f>
        <v>21.02911111111111</v>
      </c>
      <c r="F46" s="6"/>
      <c r="G46" s="6"/>
      <c r="H46" s="6"/>
      <c r="I46" s="6"/>
      <c r="J46" s="6"/>
      <c r="K46" s="6"/>
      <c r="L46" s="6"/>
    </row>
    <row r="47" spans="1:12" s="7" customFormat="1" ht="34.950000000000003" hidden="1" customHeight="1" x14ac:dyDescent="0.3">
      <c r="A47" s="8" t="s">
        <v>25</v>
      </c>
      <c r="B47" s="34" t="s">
        <v>26</v>
      </c>
      <c r="C47" s="19"/>
      <c r="D47" s="19"/>
      <c r="E47" s="35"/>
      <c r="F47" s="6"/>
      <c r="G47" s="6"/>
      <c r="H47" s="6"/>
      <c r="I47" s="6"/>
      <c r="J47" s="6"/>
      <c r="K47" s="6"/>
      <c r="L47" s="6"/>
    </row>
    <row r="48" spans="1:12" s="7" customFormat="1" ht="34.950000000000003" hidden="1" customHeight="1" x14ac:dyDescent="0.3">
      <c r="A48" s="8" t="s">
        <v>25</v>
      </c>
      <c r="B48" s="34" t="s">
        <v>92</v>
      </c>
      <c r="C48" s="19"/>
      <c r="D48" s="19"/>
      <c r="E48" s="35"/>
      <c r="F48" s="6"/>
      <c r="G48" s="6"/>
      <c r="H48" s="6"/>
      <c r="I48" s="6"/>
      <c r="J48" s="6"/>
      <c r="K48" s="6"/>
      <c r="L48" s="6"/>
    </row>
    <row r="49" spans="1:12" s="7" customFormat="1" ht="34.950000000000003" customHeight="1" x14ac:dyDescent="0.3">
      <c r="A49" s="8" t="s">
        <v>132</v>
      </c>
      <c r="B49" s="34" t="s">
        <v>133</v>
      </c>
      <c r="C49" s="29">
        <f>C50+C51+C52</f>
        <v>4436000</v>
      </c>
      <c r="D49" s="19">
        <f>D50+D51+D52</f>
        <v>1232834.1300000001</v>
      </c>
      <c r="E49" s="35">
        <f t="shared" si="1"/>
        <v>27.791571911632101</v>
      </c>
      <c r="F49" s="6"/>
      <c r="G49" s="6"/>
      <c r="H49" s="6"/>
      <c r="I49" s="6"/>
      <c r="J49" s="6"/>
      <c r="K49" s="6"/>
      <c r="L49" s="6"/>
    </row>
    <row r="50" spans="1:12" s="7" customFormat="1" ht="34.950000000000003" customHeight="1" x14ac:dyDescent="0.3">
      <c r="A50" s="8" t="s">
        <v>119</v>
      </c>
      <c r="B50" s="34" t="s">
        <v>254</v>
      </c>
      <c r="C50" s="19">
        <v>3521500</v>
      </c>
      <c r="D50" s="19">
        <v>1054987.1000000001</v>
      </c>
      <c r="E50" s="35">
        <f t="shared" si="1"/>
        <v>29.958458043447393</v>
      </c>
      <c r="F50" s="6"/>
      <c r="G50" s="6"/>
      <c r="H50" s="6"/>
      <c r="I50" s="6"/>
      <c r="J50" s="6"/>
      <c r="K50" s="6"/>
      <c r="L50" s="6"/>
    </row>
    <row r="51" spans="1:12" s="7" customFormat="1" ht="34.950000000000003" customHeight="1" x14ac:dyDescent="0.3">
      <c r="A51" s="8" t="s">
        <v>27</v>
      </c>
      <c r="B51" s="34" t="s">
        <v>253</v>
      </c>
      <c r="C51" s="19">
        <v>268500</v>
      </c>
      <c r="D51" s="19">
        <v>0</v>
      </c>
      <c r="E51" s="35">
        <f t="shared" si="1"/>
        <v>0</v>
      </c>
      <c r="F51" s="6"/>
      <c r="G51" s="6"/>
      <c r="H51" s="6"/>
      <c r="I51" s="6"/>
      <c r="J51" s="6"/>
      <c r="K51" s="6"/>
      <c r="L51" s="6"/>
    </row>
    <row r="52" spans="1:12" s="7" customFormat="1" ht="21.6" customHeight="1" x14ac:dyDescent="0.3">
      <c r="A52" s="8" t="s">
        <v>105</v>
      </c>
      <c r="B52" s="34" t="s">
        <v>255</v>
      </c>
      <c r="C52" s="19">
        <v>646000</v>
      </c>
      <c r="D52" s="19">
        <v>177847.03</v>
      </c>
      <c r="E52" s="35">
        <f t="shared" si="1"/>
        <v>27.530500000000004</v>
      </c>
      <c r="F52" s="6"/>
      <c r="G52" s="6"/>
      <c r="H52" s="6"/>
      <c r="I52" s="6"/>
      <c r="J52" s="6"/>
      <c r="K52" s="6"/>
      <c r="L52" s="6"/>
    </row>
    <row r="53" spans="1:12" s="7" customFormat="1" ht="21.6" customHeight="1" x14ac:dyDescent="0.3">
      <c r="A53" s="8" t="s">
        <v>312</v>
      </c>
      <c r="B53" s="34" t="s">
        <v>311</v>
      </c>
      <c r="C53" s="19">
        <f>C54+C55+C56</f>
        <v>1000000</v>
      </c>
      <c r="D53" s="19">
        <f>D54+D55+D56</f>
        <v>4216795.0200000005</v>
      </c>
      <c r="E53" s="35">
        <f t="shared" si="1"/>
        <v>421.67950200000001</v>
      </c>
      <c r="F53" s="6"/>
      <c r="G53" s="6"/>
      <c r="H53" s="6"/>
      <c r="I53" s="6"/>
      <c r="J53" s="6"/>
      <c r="K53" s="6"/>
      <c r="L53" s="6"/>
    </row>
    <row r="54" spans="1:12" s="7" customFormat="1" ht="37.799999999999997" customHeight="1" x14ac:dyDescent="0.3">
      <c r="A54" s="8" t="s">
        <v>94</v>
      </c>
      <c r="B54" s="34" t="s">
        <v>384</v>
      </c>
      <c r="C54" s="19">
        <v>0</v>
      </c>
      <c r="D54" s="19">
        <v>39424</v>
      </c>
      <c r="E54" s="35"/>
      <c r="F54" s="6"/>
      <c r="G54" s="6"/>
      <c r="H54" s="6"/>
      <c r="I54" s="6"/>
      <c r="J54" s="6"/>
      <c r="K54" s="6"/>
      <c r="L54" s="6"/>
    </row>
    <row r="55" spans="1:12" s="7" customFormat="1" ht="40.799999999999997" customHeight="1" thickBot="1" x14ac:dyDescent="0.35">
      <c r="A55" s="8" t="s">
        <v>126</v>
      </c>
      <c r="B55" s="34" t="s">
        <v>256</v>
      </c>
      <c r="C55" s="19">
        <v>1000000</v>
      </c>
      <c r="D55" s="19">
        <v>4125230.83</v>
      </c>
      <c r="E55" s="35">
        <f t="shared" si="1"/>
        <v>412.52308300000004</v>
      </c>
      <c r="F55" s="6"/>
      <c r="G55" s="6"/>
      <c r="H55" s="6"/>
      <c r="I55" s="6"/>
      <c r="J55" s="6"/>
      <c r="K55" s="6"/>
      <c r="L55" s="6"/>
    </row>
    <row r="56" spans="1:12" s="7" customFormat="1" ht="32.4" customHeight="1" thickBot="1" x14ac:dyDescent="0.35">
      <c r="A56" s="26" t="s">
        <v>181</v>
      </c>
      <c r="B56" s="37" t="s">
        <v>257</v>
      </c>
      <c r="C56" s="19">
        <v>0</v>
      </c>
      <c r="D56" s="19">
        <v>52140.19</v>
      </c>
      <c r="E56" s="35"/>
      <c r="F56" s="6"/>
      <c r="G56" s="6"/>
      <c r="H56" s="6"/>
      <c r="I56" s="6"/>
      <c r="J56" s="6"/>
      <c r="K56" s="6"/>
      <c r="L56" s="6"/>
    </row>
    <row r="57" spans="1:12" s="7" customFormat="1" ht="36.6" customHeight="1" x14ac:dyDescent="0.3">
      <c r="A57" s="24" t="s">
        <v>310</v>
      </c>
      <c r="B57" s="41" t="s">
        <v>309</v>
      </c>
      <c r="C57" s="29">
        <f>C58+C59+C60+C61</f>
        <v>90600</v>
      </c>
      <c r="D57" s="19">
        <f>D58+D59+D60+D61</f>
        <v>7695.92</v>
      </c>
      <c r="E57" s="35">
        <f t="shared" si="1"/>
        <v>8.49439293598234</v>
      </c>
      <c r="F57" s="6"/>
      <c r="G57" s="6"/>
      <c r="H57" s="6"/>
      <c r="I57" s="6"/>
      <c r="J57" s="6"/>
      <c r="K57" s="6"/>
      <c r="L57" s="6"/>
    </row>
    <row r="58" spans="1:12" s="7" customFormat="1" ht="30.6" customHeight="1" x14ac:dyDescent="0.3">
      <c r="A58" s="24" t="s">
        <v>222</v>
      </c>
      <c r="B58" s="34" t="s">
        <v>258</v>
      </c>
      <c r="C58" s="19">
        <v>50000</v>
      </c>
      <c r="D58" s="19">
        <v>0</v>
      </c>
      <c r="E58" s="35">
        <f t="shared" si="1"/>
        <v>0</v>
      </c>
      <c r="F58" s="6"/>
      <c r="G58" s="6"/>
      <c r="H58" s="6"/>
      <c r="I58" s="6"/>
      <c r="J58" s="6"/>
      <c r="K58" s="6"/>
      <c r="L58" s="6"/>
    </row>
    <row r="59" spans="1:12" s="7" customFormat="1" ht="34.950000000000003" customHeight="1" x14ac:dyDescent="0.3">
      <c r="A59" s="24" t="s">
        <v>383</v>
      </c>
      <c r="B59" s="34" t="s">
        <v>259</v>
      </c>
      <c r="C59" s="19">
        <v>40600</v>
      </c>
      <c r="D59" s="19">
        <v>7695.92</v>
      </c>
      <c r="E59" s="35">
        <f t="shared" si="1"/>
        <v>18.955467980295566</v>
      </c>
      <c r="F59" s="6"/>
      <c r="G59" s="6"/>
      <c r="H59" s="6"/>
      <c r="I59" s="6"/>
      <c r="J59" s="6"/>
      <c r="K59" s="6"/>
      <c r="L59" s="6"/>
    </row>
    <row r="60" spans="1:12" s="7" customFormat="1" ht="34.950000000000003" hidden="1" customHeight="1" x14ac:dyDescent="0.3">
      <c r="A60" s="24" t="s">
        <v>223</v>
      </c>
      <c r="B60" s="34" t="s">
        <v>260</v>
      </c>
      <c r="C60" s="19">
        <v>0</v>
      </c>
      <c r="D60" s="19"/>
      <c r="E60" s="35" t="e">
        <f t="shared" si="1"/>
        <v>#DIV/0!</v>
      </c>
      <c r="F60" s="6"/>
      <c r="G60" s="6"/>
      <c r="H60" s="6"/>
      <c r="I60" s="6"/>
      <c r="J60" s="6"/>
      <c r="K60" s="6"/>
      <c r="L60" s="6"/>
    </row>
    <row r="61" spans="1:12" s="7" customFormat="1" ht="23.4" hidden="1" customHeight="1" x14ac:dyDescent="0.3">
      <c r="A61" s="24" t="s">
        <v>223</v>
      </c>
      <c r="B61" s="34" t="s">
        <v>264</v>
      </c>
      <c r="C61" s="19">
        <v>0</v>
      </c>
      <c r="D61" s="19"/>
      <c r="E61" s="35" t="e">
        <f t="shared" si="1"/>
        <v>#DIV/0!</v>
      </c>
      <c r="F61" s="6"/>
      <c r="G61" s="6"/>
      <c r="H61" s="6"/>
      <c r="I61" s="6"/>
      <c r="J61" s="6"/>
      <c r="K61" s="6"/>
      <c r="L61" s="6"/>
    </row>
    <row r="62" spans="1:12" s="7" customFormat="1" ht="34.950000000000003" hidden="1" customHeight="1" x14ac:dyDescent="0.3">
      <c r="A62" s="8" t="s">
        <v>94</v>
      </c>
      <c r="B62" s="34" t="s">
        <v>93</v>
      </c>
      <c r="C62" s="19">
        <v>0</v>
      </c>
      <c r="D62" s="19"/>
      <c r="E62" s="35" t="e">
        <f t="shared" si="1"/>
        <v>#DIV/0!</v>
      </c>
      <c r="F62" s="6"/>
      <c r="G62" s="6"/>
      <c r="H62" s="6"/>
      <c r="I62" s="6"/>
      <c r="J62" s="6"/>
      <c r="K62" s="6"/>
      <c r="L62" s="6"/>
    </row>
    <row r="63" spans="1:12" s="7" customFormat="1" ht="34.950000000000003" hidden="1" customHeight="1" x14ac:dyDescent="0.3">
      <c r="A63" s="8" t="s">
        <v>277</v>
      </c>
      <c r="B63" s="34" t="s">
        <v>278</v>
      </c>
      <c r="C63" s="29">
        <v>0</v>
      </c>
      <c r="D63" s="19"/>
      <c r="E63" s="35" t="e">
        <f t="shared" si="1"/>
        <v>#DIV/0!</v>
      </c>
      <c r="F63" s="6"/>
      <c r="G63" s="6"/>
      <c r="H63" s="6"/>
      <c r="I63" s="6"/>
      <c r="J63" s="6"/>
      <c r="K63" s="6"/>
      <c r="L63" s="6"/>
    </row>
    <row r="64" spans="1:12" s="7" customFormat="1" ht="34.950000000000003" hidden="1" customHeight="1" x14ac:dyDescent="0.3">
      <c r="A64" s="8" t="s">
        <v>28</v>
      </c>
      <c r="B64" s="34" t="s">
        <v>29</v>
      </c>
      <c r="C64" s="19">
        <v>0</v>
      </c>
      <c r="D64" s="19">
        <v>0</v>
      </c>
      <c r="E64" s="35" t="e">
        <f t="shared" si="1"/>
        <v>#DIV/0!</v>
      </c>
      <c r="F64" s="6"/>
      <c r="G64" s="6"/>
      <c r="H64" s="6"/>
      <c r="I64" s="6"/>
      <c r="J64" s="6"/>
      <c r="K64" s="6"/>
      <c r="L64" s="6"/>
    </row>
    <row r="65" spans="1:12" s="7" customFormat="1" ht="22.2" hidden="1" customHeight="1" x14ac:dyDescent="0.3">
      <c r="A65" s="8" t="s">
        <v>30</v>
      </c>
      <c r="B65" s="34" t="s">
        <v>31</v>
      </c>
      <c r="C65" s="29">
        <v>0</v>
      </c>
      <c r="D65" s="19"/>
      <c r="E65" s="35" t="e">
        <f t="shared" si="1"/>
        <v>#DIV/0!</v>
      </c>
      <c r="F65" s="6"/>
      <c r="G65" s="6"/>
      <c r="H65" s="6"/>
      <c r="I65" s="6"/>
      <c r="J65" s="6"/>
      <c r="K65" s="6"/>
      <c r="L65" s="6"/>
    </row>
    <row r="66" spans="1:12" s="7" customFormat="1" ht="35.4" customHeight="1" x14ac:dyDescent="0.3">
      <c r="A66" s="8" t="s">
        <v>123</v>
      </c>
      <c r="B66" s="34" t="s">
        <v>124</v>
      </c>
      <c r="C66" s="29">
        <f>C67+C70+C72+C80+C85+C86</f>
        <v>11345659.039999999</v>
      </c>
      <c r="D66" s="29">
        <f>D67+D70+D72+D80+D85+D86</f>
        <v>1093275</v>
      </c>
      <c r="E66" s="35">
        <f t="shared" si="1"/>
        <v>9.6360642968872448</v>
      </c>
      <c r="F66" s="6"/>
      <c r="G66" s="6"/>
      <c r="H66" s="6"/>
      <c r="I66" s="6"/>
      <c r="J66" s="6"/>
      <c r="K66" s="6"/>
      <c r="L66" s="6"/>
    </row>
    <row r="67" spans="1:12" s="7" customFormat="1" ht="35.4" hidden="1" customHeight="1" x14ac:dyDescent="0.3">
      <c r="A67" s="42" t="s">
        <v>130</v>
      </c>
      <c r="B67" s="34" t="s">
        <v>313</v>
      </c>
      <c r="C67" s="29">
        <f>C68+C69</f>
        <v>0</v>
      </c>
      <c r="D67" s="29">
        <f>D68+D69</f>
        <v>0</v>
      </c>
      <c r="E67" s="35"/>
      <c r="F67" s="6"/>
      <c r="G67" s="6"/>
      <c r="H67" s="6"/>
      <c r="I67" s="6"/>
      <c r="J67" s="6"/>
      <c r="K67" s="6"/>
      <c r="L67" s="6"/>
    </row>
    <row r="68" spans="1:12" s="7" customFormat="1" ht="56.4" hidden="1" customHeight="1" x14ac:dyDescent="0.3">
      <c r="A68" s="8" t="s">
        <v>238</v>
      </c>
      <c r="B68" s="34" t="s">
        <v>237</v>
      </c>
      <c r="C68" s="19">
        <v>0</v>
      </c>
      <c r="D68" s="19"/>
      <c r="E68" s="35"/>
      <c r="F68" s="6"/>
      <c r="G68" s="6"/>
      <c r="H68" s="6"/>
      <c r="I68" s="6"/>
      <c r="J68" s="6"/>
      <c r="K68" s="6"/>
      <c r="L68" s="6"/>
    </row>
    <row r="69" spans="1:12" s="7" customFormat="1" ht="35.4" hidden="1" customHeight="1" x14ac:dyDescent="0.3">
      <c r="A69" s="8" t="s">
        <v>138</v>
      </c>
      <c r="B69" s="34" t="s">
        <v>265</v>
      </c>
      <c r="C69" s="19">
        <v>0</v>
      </c>
      <c r="D69" s="19"/>
      <c r="E69" s="35"/>
      <c r="F69" s="6"/>
      <c r="G69" s="6"/>
      <c r="H69" s="6"/>
      <c r="I69" s="6"/>
      <c r="J69" s="6"/>
      <c r="K69" s="6"/>
      <c r="L69" s="6"/>
    </row>
    <row r="70" spans="1:12" s="7" customFormat="1" ht="35.4" customHeight="1" x14ac:dyDescent="0.3">
      <c r="A70" s="43" t="s">
        <v>314</v>
      </c>
      <c r="B70" s="44" t="s">
        <v>315</v>
      </c>
      <c r="C70" s="29">
        <f>C71</f>
        <v>210800</v>
      </c>
      <c r="D70" s="29">
        <f>D71</f>
        <v>52700</v>
      </c>
      <c r="E70" s="35">
        <f t="shared" si="1"/>
        <v>25</v>
      </c>
      <c r="F70" s="6"/>
      <c r="G70" s="6"/>
      <c r="H70" s="6"/>
      <c r="I70" s="6"/>
      <c r="J70" s="6"/>
      <c r="K70" s="6"/>
      <c r="L70" s="6"/>
    </row>
    <row r="71" spans="1:12" s="7" customFormat="1" ht="35.4" customHeight="1" x14ac:dyDescent="0.3">
      <c r="A71" s="8" t="s">
        <v>32</v>
      </c>
      <c r="B71" s="34" t="s">
        <v>147</v>
      </c>
      <c r="C71" s="19">
        <v>210800</v>
      </c>
      <c r="D71" s="19">
        <v>52700</v>
      </c>
      <c r="E71" s="35">
        <f t="shared" si="1"/>
        <v>25</v>
      </c>
      <c r="F71" s="6"/>
      <c r="G71" s="6"/>
      <c r="H71" s="6"/>
      <c r="I71" s="6"/>
      <c r="J71" s="6"/>
      <c r="K71" s="6"/>
      <c r="L71" s="6"/>
    </row>
    <row r="72" spans="1:12" s="7" customFormat="1" ht="35.4" customHeight="1" x14ac:dyDescent="0.3">
      <c r="A72" s="43" t="s">
        <v>225</v>
      </c>
      <c r="B72" s="44" t="s">
        <v>316</v>
      </c>
      <c r="C72" s="29">
        <f>C73+C74+C75+C76+C77+C78+C79</f>
        <v>10467957.6</v>
      </c>
      <c r="D72" s="29">
        <f>D73+D74+D75+D76+D77+D78+D79</f>
        <v>300575</v>
      </c>
      <c r="E72" s="35">
        <f t="shared" si="1"/>
        <v>2.8713815195430294</v>
      </c>
      <c r="F72" s="6"/>
      <c r="G72" s="6"/>
      <c r="H72" s="6"/>
      <c r="I72" s="6"/>
      <c r="J72" s="6"/>
      <c r="K72" s="6"/>
      <c r="L72" s="6"/>
    </row>
    <row r="73" spans="1:12" s="7" customFormat="1" ht="49.8" hidden="1" customHeight="1" x14ac:dyDescent="0.3">
      <c r="A73" s="8" t="s">
        <v>262</v>
      </c>
      <c r="B73" s="34" t="s">
        <v>287</v>
      </c>
      <c r="C73" s="19">
        <v>0</v>
      </c>
      <c r="D73" s="19"/>
      <c r="E73" s="35" t="e">
        <f t="shared" ref="E73:E88" si="2">D73/C73*100</f>
        <v>#DIV/0!</v>
      </c>
      <c r="F73" s="6"/>
      <c r="G73" s="6"/>
      <c r="H73" s="6"/>
      <c r="I73" s="6"/>
      <c r="J73" s="6"/>
      <c r="K73" s="6"/>
      <c r="L73" s="6"/>
    </row>
    <row r="74" spans="1:12" s="7" customFormat="1" ht="69.599999999999994" hidden="1" customHeight="1" x14ac:dyDescent="0.3">
      <c r="A74" s="8" t="s">
        <v>288</v>
      </c>
      <c r="B74" s="34" t="s">
        <v>289</v>
      </c>
      <c r="C74" s="19">
        <v>0</v>
      </c>
      <c r="D74" s="19"/>
      <c r="E74" s="35" t="e">
        <f t="shared" ref="E74" si="3">D74/C74*100</f>
        <v>#DIV/0!</v>
      </c>
      <c r="F74" s="6"/>
      <c r="G74" s="6"/>
      <c r="H74" s="6"/>
      <c r="I74" s="6"/>
      <c r="J74" s="6"/>
      <c r="K74" s="6"/>
      <c r="L74" s="6"/>
    </row>
    <row r="75" spans="1:12" s="7" customFormat="1" ht="49.2" customHeight="1" x14ac:dyDescent="0.3">
      <c r="A75" s="8" t="s">
        <v>238</v>
      </c>
      <c r="B75" s="34" t="s">
        <v>319</v>
      </c>
      <c r="C75" s="19">
        <v>600000</v>
      </c>
      <c r="D75" s="19">
        <v>150000</v>
      </c>
      <c r="E75" s="35">
        <f t="shared" si="2"/>
        <v>25</v>
      </c>
      <c r="F75" s="6"/>
      <c r="G75" s="6"/>
      <c r="H75" s="6"/>
      <c r="I75" s="6"/>
      <c r="J75" s="6"/>
      <c r="K75" s="6"/>
      <c r="L75" s="6"/>
    </row>
    <row r="76" spans="1:12" s="7" customFormat="1" ht="39" customHeight="1" x14ac:dyDescent="0.3">
      <c r="A76" s="8" t="s">
        <v>402</v>
      </c>
      <c r="B76" s="34" t="s">
        <v>394</v>
      </c>
      <c r="C76" s="19">
        <v>95908.1</v>
      </c>
      <c r="D76" s="19">
        <v>0</v>
      </c>
      <c r="E76" s="35">
        <f t="shared" si="2"/>
        <v>0</v>
      </c>
      <c r="F76" s="6"/>
      <c r="G76" s="6"/>
      <c r="H76" s="6"/>
      <c r="I76" s="6"/>
      <c r="J76" s="6"/>
      <c r="K76" s="6"/>
      <c r="L76" s="6"/>
    </row>
    <row r="77" spans="1:12" s="7" customFormat="1" ht="34.799999999999997" customHeight="1" x14ac:dyDescent="0.3">
      <c r="A77" s="8" t="s">
        <v>399</v>
      </c>
      <c r="B77" s="34" t="s">
        <v>397</v>
      </c>
      <c r="C77" s="19">
        <v>4470250</v>
      </c>
      <c r="D77" s="19">
        <v>0</v>
      </c>
      <c r="E77" s="35">
        <f t="shared" si="2"/>
        <v>0</v>
      </c>
      <c r="F77" s="6"/>
      <c r="G77" s="6"/>
      <c r="H77" s="6"/>
      <c r="I77" s="6"/>
      <c r="J77" s="6"/>
      <c r="K77" s="6"/>
      <c r="L77" s="6"/>
    </row>
    <row r="78" spans="1:12" s="7" customFormat="1" ht="39" customHeight="1" x14ac:dyDescent="0.3">
      <c r="A78" s="8" t="s">
        <v>403</v>
      </c>
      <c r="B78" s="34" t="s">
        <v>391</v>
      </c>
      <c r="C78" s="19">
        <v>4699499.5</v>
      </c>
      <c r="D78" s="19">
        <v>0</v>
      </c>
      <c r="E78" s="35">
        <f t="shared" si="2"/>
        <v>0</v>
      </c>
      <c r="F78" s="6"/>
      <c r="G78" s="6"/>
      <c r="H78" s="6"/>
      <c r="I78" s="6"/>
      <c r="J78" s="6"/>
      <c r="K78" s="6"/>
      <c r="L78" s="6"/>
    </row>
    <row r="79" spans="1:12" s="7" customFormat="1" ht="39" customHeight="1" x14ac:dyDescent="0.3">
      <c r="A79" s="8" t="s">
        <v>243</v>
      </c>
      <c r="B79" s="34" t="s">
        <v>318</v>
      </c>
      <c r="C79" s="19">
        <v>602300</v>
      </c>
      <c r="D79" s="19">
        <v>150575</v>
      </c>
      <c r="E79" s="35">
        <f t="shared" si="2"/>
        <v>25</v>
      </c>
      <c r="F79" s="6"/>
      <c r="G79" s="6"/>
      <c r="H79" s="6"/>
      <c r="I79" s="6"/>
      <c r="J79" s="6"/>
      <c r="K79" s="6"/>
      <c r="L79" s="6"/>
    </row>
    <row r="80" spans="1:12" s="7" customFormat="1" ht="34.950000000000003" customHeight="1" x14ac:dyDescent="0.3">
      <c r="A80" s="8" t="s">
        <v>122</v>
      </c>
      <c r="B80" s="34" t="s">
        <v>234</v>
      </c>
      <c r="C80" s="29">
        <f>C81</f>
        <v>666901.43999999994</v>
      </c>
      <c r="D80" s="29">
        <f>D81</f>
        <v>500000</v>
      </c>
      <c r="E80" s="35">
        <f t="shared" si="2"/>
        <v>74.973597297975545</v>
      </c>
      <c r="F80" s="6"/>
      <c r="G80" s="6"/>
      <c r="H80" s="6"/>
      <c r="I80" s="6"/>
      <c r="J80" s="6"/>
      <c r="K80" s="6"/>
      <c r="L80" s="6"/>
    </row>
    <row r="81" spans="1:12" s="7" customFormat="1" ht="34.950000000000003" customHeight="1" x14ac:dyDescent="0.3">
      <c r="A81" s="8" t="s">
        <v>392</v>
      </c>
      <c r="B81" s="34" t="s">
        <v>393</v>
      </c>
      <c r="C81" s="19">
        <v>666901.43999999994</v>
      </c>
      <c r="D81" s="19">
        <v>500000</v>
      </c>
      <c r="E81" s="35">
        <f t="shared" si="2"/>
        <v>74.973597297975545</v>
      </c>
      <c r="F81" s="6"/>
      <c r="G81" s="6"/>
      <c r="H81" s="6"/>
      <c r="I81" s="6"/>
      <c r="J81" s="6"/>
      <c r="K81" s="6"/>
      <c r="L81" s="6"/>
    </row>
    <row r="82" spans="1:12" s="7" customFormat="1" ht="34.950000000000003" hidden="1" customHeight="1" x14ac:dyDescent="0.3">
      <c r="A82" s="8" t="s">
        <v>130</v>
      </c>
      <c r="B82" s="34" t="s">
        <v>131</v>
      </c>
      <c r="C82" s="19">
        <f>C83</f>
        <v>0</v>
      </c>
      <c r="D82" s="19">
        <f>D83</f>
        <v>0</v>
      </c>
      <c r="E82" s="35" t="e">
        <f t="shared" si="2"/>
        <v>#DIV/0!</v>
      </c>
      <c r="F82" s="6"/>
      <c r="G82" s="6"/>
      <c r="H82" s="6"/>
      <c r="I82" s="6"/>
      <c r="J82" s="6"/>
      <c r="K82" s="6"/>
      <c r="L82" s="6"/>
    </row>
    <row r="83" spans="1:12" s="7" customFormat="1" ht="34.950000000000003" hidden="1" customHeight="1" x14ac:dyDescent="0.3">
      <c r="A83" s="8" t="s">
        <v>128</v>
      </c>
      <c r="B83" s="34" t="s">
        <v>129</v>
      </c>
      <c r="C83" s="19">
        <f>C84</f>
        <v>0</v>
      </c>
      <c r="D83" s="19">
        <f>D84</f>
        <v>0</v>
      </c>
      <c r="E83" s="35" t="e">
        <f t="shared" si="2"/>
        <v>#DIV/0!</v>
      </c>
      <c r="F83" s="6"/>
      <c r="G83" s="6"/>
      <c r="H83" s="6"/>
      <c r="I83" s="6"/>
      <c r="J83" s="6"/>
      <c r="K83" s="6"/>
      <c r="L83" s="6"/>
    </row>
    <row r="84" spans="1:12" s="7" customFormat="1" ht="34.950000000000003" hidden="1" customHeight="1" x14ac:dyDescent="0.3">
      <c r="A84" s="8" t="s">
        <v>138</v>
      </c>
      <c r="B84" s="34" t="s">
        <v>140</v>
      </c>
      <c r="C84" s="19">
        <v>0</v>
      </c>
      <c r="D84" s="19">
        <v>0</v>
      </c>
      <c r="E84" s="35" t="e">
        <f t="shared" si="2"/>
        <v>#DIV/0!</v>
      </c>
      <c r="F84" s="6"/>
      <c r="G84" s="6"/>
      <c r="H84" s="6"/>
      <c r="I84" s="6"/>
      <c r="J84" s="6"/>
      <c r="K84" s="6"/>
      <c r="L84" s="6"/>
    </row>
    <row r="85" spans="1:12" s="7" customFormat="1" ht="34.950000000000003" customHeight="1" x14ac:dyDescent="0.3">
      <c r="A85" s="8" t="s">
        <v>141</v>
      </c>
      <c r="B85" s="34" t="s">
        <v>139</v>
      </c>
      <c r="C85" s="19">
        <v>0</v>
      </c>
      <c r="D85" s="19">
        <v>120000</v>
      </c>
      <c r="E85" s="35"/>
      <c r="F85" s="6"/>
      <c r="G85" s="6"/>
      <c r="H85" s="6"/>
      <c r="I85" s="6"/>
      <c r="J85" s="6"/>
      <c r="K85" s="6"/>
      <c r="L85" s="6"/>
    </row>
    <row r="86" spans="1:12" s="7" customFormat="1" ht="34.950000000000003" customHeight="1" x14ac:dyDescent="0.3">
      <c r="A86" s="8" t="s">
        <v>143</v>
      </c>
      <c r="B86" s="34" t="s">
        <v>142</v>
      </c>
      <c r="C86" s="19">
        <v>0</v>
      </c>
      <c r="D86" s="19">
        <v>120000</v>
      </c>
      <c r="E86" s="35"/>
      <c r="F86" s="6"/>
      <c r="G86" s="6"/>
      <c r="H86" s="6"/>
      <c r="I86" s="6"/>
      <c r="J86" s="6"/>
      <c r="K86" s="6"/>
      <c r="L86" s="6"/>
    </row>
    <row r="87" spans="1:12" s="7" customFormat="1" ht="59.4" hidden="1" customHeight="1" x14ac:dyDescent="0.3">
      <c r="A87" s="8" t="s">
        <v>180</v>
      </c>
      <c r="B87" s="34" t="s">
        <v>148</v>
      </c>
      <c r="C87" s="19">
        <v>0</v>
      </c>
      <c r="D87" s="19"/>
      <c r="E87" s="35"/>
      <c r="F87" s="6"/>
      <c r="G87" s="6"/>
      <c r="H87" s="6"/>
      <c r="I87" s="6"/>
      <c r="J87" s="6"/>
      <c r="K87" s="6"/>
      <c r="L87" s="6"/>
    </row>
    <row r="88" spans="1:12" s="23" customFormat="1" ht="31.2" customHeight="1" x14ac:dyDescent="0.3">
      <c r="A88" s="21" t="s">
        <v>33</v>
      </c>
      <c r="B88" s="38" t="s">
        <v>34</v>
      </c>
      <c r="C88" s="29">
        <f>C89+C92+C95+C134+C136+C140+C146+C156+C158+C164+C170+C262+C270+C274+C276+C284+C287+C138</f>
        <v>26459352.77</v>
      </c>
      <c r="D88" s="29">
        <f>D89+D92+D95+D134+D136+D140+D146+D156+D158+D164+D170+D262+D270+D274+D276+D284+D287+D138</f>
        <v>3181527.4899999998</v>
      </c>
      <c r="E88" s="35">
        <f t="shared" si="2"/>
        <v>12.02420753695556</v>
      </c>
      <c r="F88" s="22"/>
      <c r="G88" s="22"/>
      <c r="H88" s="22"/>
      <c r="I88" s="22"/>
      <c r="J88" s="22"/>
      <c r="K88" s="22"/>
      <c r="L88" s="22"/>
    </row>
    <row r="89" spans="1:12" s="7" customFormat="1" ht="31.2" x14ac:dyDescent="0.3">
      <c r="A89" s="8" t="s">
        <v>35</v>
      </c>
      <c r="B89" s="38" t="s">
        <v>36</v>
      </c>
      <c r="C89" s="29">
        <f>C90+C91</f>
        <v>838600</v>
      </c>
      <c r="D89" s="29">
        <f>D90+D91</f>
        <v>450609.30999999994</v>
      </c>
      <c r="E89" s="35">
        <f t="shared" ref="E89:E161" si="4">D89/C89*100</f>
        <v>53.733521345098964</v>
      </c>
      <c r="F89" s="6"/>
      <c r="G89" s="6"/>
      <c r="H89" s="6"/>
      <c r="I89" s="6"/>
      <c r="J89" s="6"/>
      <c r="K89" s="6"/>
      <c r="L89" s="6"/>
    </row>
    <row r="90" spans="1:12" s="7" customFormat="1" ht="25.8" customHeight="1" x14ac:dyDescent="0.3">
      <c r="A90" s="8" t="s">
        <v>37</v>
      </c>
      <c r="B90" s="34" t="s">
        <v>325</v>
      </c>
      <c r="C90" s="19">
        <v>644100</v>
      </c>
      <c r="D90" s="19">
        <v>362922.41</v>
      </c>
      <c r="E90" s="35">
        <f t="shared" si="4"/>
        <v>56.345662164260204</v>
      </c>
      <c r="F90" s="6"/>
      <c r="G90" s="6"/>
      <c r="H90" s="6"/>
      <c r="I90" s="6"/>
      <c r="J90" s="6"/>
      <c r="K90" s="6"/>
      <c r="L90" s="6"/>
    </row>
    <row r="91" spans="1:12" s="7" customFormat="1" ht="25.2" customHeight="1" x14ac:dyDescent="0.3">
      <c r="A91" s="8" t="s">
        <v>37</v>
      </c>
      <c r="B91" s="34" t="s">
        <v>326</v>
      </c>
      <c r="C91" s="19">
        <v>194500</v>
      </c>
      <c r="D91" s="19">
        <v>87686.9</v>
      </c>
      <c r="E91" s="35">
        <f t="shared" si="4"/>
        <v>45.083239074550121</v>
      </c>
      <c r="F91" s="6"/>
      <c r="G91" s="6"/>
      <c r="H91" s="6"/>
      <c r="I91" s="6"/>
      <c r="J91" s="6"/>
      <c r="K91" s="6"/>
      <c r="L91" s="6"/>
    </row>
    <row r="92" spans="1:12" s="7" customFormat="1" ht="25.2" customHeight="1" x14ac:dyDescent="0.3">
      <c r="A92" s="8" t="s">
        <v>215</v>
      </c>
      <c r="B92" s="38" t="s">
        <v>228</v>
      </c>
      <c r="C92" s="29">
        <f>C93+C94</f>
        <v>382700</v>
      </c>
      <c r="D92" s="19">
        <f>D93+D94</f>
        <v>129874.37</v>
      </c>
      <c r="E92" s="35">
        <f t="shared" si="4"/>
        <v>33.936339169061931</v>
      </c>
      <c r="F92" s="6"/>
      <c r="G92" s="6"/>
      <c r="H92" s="6"/>
      <c r="I92" s="6"/>
      <c r="J92" s="6"/>
      <c r="K92" s="6"/>
      <c r="L92" s="6"/>
    </row>
    <row r="93" spans="1:12" s="7" customFormat="1" ht="25.2" customHeight="1" x14ac:dyDescent="0.3">
      <c r="A93" s="8" t="s">
        <v>37</v>
      </c>
      <c r="B93" s="34" t="s">
        <v>327</v>
      </c>
      <c r="C93" s="19">
        <v>293900</v>
      </c>
      <c r="D93" s="19">
        <v>103277.27</v>
      </c>
      <c r="E93" s="35">
        <f t="shared" si="4"/>
        <v>35.140275603946925</v>
      </c>
      <c r="F93" s="6"/>
      <c r="G93" s="6"/>
      <c r="H93" s="6"/>
      <c r="I93" s="6"/>
      <c r="J93" s="6"/>
      <c r="K93" s="6"/>
      <c r="L93" s="6"/>
    </row>
    <row r="94" spans="1:12" s="7" customFormat="1" ht="25.2" customHeight="1" x14ac:dyDescent="0.3">
      <c r="A94" s="8" t="s">
        <v>37</v>
      </c>
      <c r="B94" s="34" t="s">
        <v>328</v>
      </c>
      <c r="C94" s="19">
        <v>88800</v>
      </c>
      <c r="D94" s="19">
        <v>26597.1</v>
      </c>
      <c r="E94" s="35">
        <f t="shared" si="4"/>
        <v>29.951689189189189</v>
      </c>
      <c r="F94" s="6"/>
      <c r="G94" s="6"/>
      <c r="H94" s="6"/>
      <c r="I94" s="6"/>
      <c r="J94" s="6"/>
      <c r="K94" s="6"/>
      <c r="L94" s="6"/>
    </row>
    <row r="95" spans="1:12" s="7" customFormat="1" ht="46.8" x14ac:dyDescent="0.3">
      <c r="A95" s="8" t="s">
        <v>38</v>
      </c>
      <c r="B95" s="38" t="s">
        <v>39</v>
      </c>
      <c r="C95" s="29">
        <f>C96+C97+C98+C99+C100+C101+C104+C105+C108+C109+C110+C111+C112+C113+C114+C115+C116+C117+C118+C119+C120+C121+C122+C123+C124+C125+C126+C127+C128+C129+C130+C131+C132+C133</f>
        <v>4450282.09</v>
      </c>
      <c r="D95" s="29">
        <f>D96+D97+D98+D99+D100+D101+D104+D105+D108+D109+D110+D111+D112+D113+D114+D115+D116+D117+D118+D119+D120+D121+D122+D123+D124+D125+D126+D127+D128+D129+D130+D131+D132+D133</f>
        <v>1225409.4500000002</v>
      </c>
      <c r="E95" s="35">
        <f t="shared" si="4"/>
        <v>27.535545505161451</v>
      </c>
      <c r="F95" s="6"/>
      <c r="G95" s="6"/>
      <c r="H95" s="6"/>
      <c r="I95" s="6"/>
      <c r="J95" s="6"/>
      <c r="K95" s="6"/>
      <c r="L95" s="6"/>
    </row>
    <row r="96" spans="1:12" s="7" customFormat="1" ht="15.6" x14ac:dyDescent="0.3">
      <c r="A96" s="8" t="s">
        <v>37</v>
      </c>
      <c r="B96" s="34" t="s">
        <v>329</v>
      </c>
      <c r="C96" s="19">
        <v>2062700</v>
      </c>
      <c r="D96" s="19">
        <v>783086.67</v>
      </c>
      <c r="E96" s="35">
        <f t="shared" si="4"/>
        <v>37.964157172637805</v>
      </c>
      <c r="F96" s="6"/>
      <c r="G96" s="6"/>
      <c r="H96" s="6"/>
      <c r="I96" s="6"/>
      <c r="J96" s="6"/>
      <c r="K96" s="6"/>
      <c r="L96" s="6"/>
    </row>
    <row r="97" spans="1:12" s="7" customFormat="1" ht="15.6" x14ac:dyDescent="0.3">
      <c r="A97" s="8" t="s">
        <v>37</v>
      </c>
      <c r="B97" s="34" t="s">
        <v>330</v>
      </c>
      <c r="C97" s="19">
        <v>626000</v>
      </c>
      <c r="D97" s="19">
        <v>196162.02</v>
      </c>
      <c r="E97" s="35">
        <f t="shared" si="4"/>
        <v>31.335785942492013</v>
      </c>
      <c r="F97" s="6"/>
      <c r="G97" s="6"/>
      <c r="H97" s="6"/>
      <c r="I97" s="6"/>
      <c r="J97" s="6"/>
      <c r="K97" s="6"/>
      <c r="L97" s="6"/>
    </row>
    <row r="98" spans="1:12" s="7" customFormat="1" ht="15.6" x14ac:dyDescent="0.3">
      <c r="A98" s="8" t="s">
        <v>37</v>
      </c>
      <c r="B98" s="34" t="s">
        <v>333</v>
      </c>
      <c r="C98" s="19">
        <v>11400</v>
      </c>
      <c r="D98" s="19">
        <v>7204.45</v>
      </c>
      <c r="E98" s="35"/>
      <c r="F98" s="6"/>
      <c r="G98" s="6"/>
      <c r="H98" s="6"/>
      <c r="I98" s="6"/>
      <c r="J98" s="6"/>
      <c r="K98" s="6"/>
      <c r="L98" s="6"/>
    </row>
    <row r="99" spans="1:12" s="7" customFormat="1" ht="15.6" x14ac:dyDescent="0.3">
      <c r="A99" s="8" t="s">
        <v>37</v>
      </c>
      <c r="B99" s="34" t="s">
        <v>332</v>
      </c>
      <c r="C99" s="19">
        <v>10000</v>
      </c>
      <c r="D99" s="19">
        <v>0</v>
      </c>
      <c r="E99" s="35">
        <f t="shared" si="4"/>
        <v>0</v>
      </c>
      <c r="F99" s="6"/>
      <c r="G99" s="6"/>
      <c r="H99" s="6"/>
      <c r="I99" s="6"/>
      <c r="J99" s="6"/>
      <c r="K99" s="6"/>
      <c r="L99" s="6"/>
    </row>
    <row r="100" spans="1:12" s="7" customFormat="1" ht="15.6" x14ac:dyDescent="0.3">
      <c r="A100" s="8" t="s">
        <v>37</v>
      </c>
      <c r="B100" s="34" t="s">
        <v>331</v>
      </c>
      <c r="C100" s="19">
        <v>50500</v>
      </c>
      <c r="D100" s="19">
        <v>0</v>
      </c>
      <c r="E100" s="35">
        <f t="shared" si="4"/>
        <v>0</v>
      </c>
      <c r="F100" s="6"/>
      <c r="G100" s="6"/>
      <c r="H100" s="6"/>
      <c r="I100" s="6"/>
      <c r="J100" s="6"/>
      <c r="K100" s="6"/>
      <c r="L100" s="6"/>
    </row>
    <row r="101" spans="1:12" s="7" customFormat="1" ht="23.4" customHeight="1" x14ac:dyDescent="0.3">
      <c r="A101" s="8" t="s">
        <v>37</v>
      </c>
      <c r="B101" s="34" t="s">
        <v>229</v>
      </c>
      <c r="C101" s="19">
        <f>C102+C103+C104</f>
        <v>113000</v>
      </c>
      <c r="D101" s="19">
        <f>D102+D103+D104</f>
        <v>9670</v>
      </c>
      <c r="E101" s="35">
        <f t="shared" si="4"/>
        <v>8.557522123893806</v>
      </c>
      <c r="F101" s="6"/>
      <c r="G101" s="6"/>
      <c r="H101" s="6"/>
      <c r="I101" s="6"/>
      <c r="J101" s="6"/>
      <c r="K101" s="6"/>
      <c r="L101" s="6"/>
    </row>
    <row r="102" spans="1:12" s="7" customFormat="1" ht="15.6" x14ac:dyDescent="0.3">
      <c r="A102" s="8" t="s">
        <v>37</v>
      </c>
      <c r="B102" s="34" t="s">
        <v>334</v>
      </c>
      <c r="C102" s="19">
        <v>15000</v>
      </c>
      <c r="D102" s="19">
        <v>0</v>
      </c>
      <c r="E102" s="35">
        <f t="shared" si="4"/>
        <v>0</v>
      </c>
      <c r="F102" s="6"/>
      <c r="G102" s="6"/>
      <c r="H102" s="6"/>
      <c r="I102" s="6"/>
      <c r="J102" s="6"/>
      <c r="K102" s="6"/>
      <c r="L102" s="6"/>
    </row>
    <row r="103" spans="1:12" s="7" customFormat="1" ht="15.6" x14ac:dyDescent="0.3">
      <c r="A103" s="8" t="s">
        <v>37</v>
      </c>
      <c r="B103" s="34" t="s">
        <v>335</v>
      </c>
      <c r="C103" s="19">
        <v>98000</v>
      </c>
      <c r="D103" s="19">
        <v>9670</v>
      </c>
      <c r="E103" s="35">
        <f t="shared" si="4"/>
        <v>9.8673469387755102</v>
      </c>
      <c r="F103" s="6"/>
      <c r="G103" s="6"/>
      <c r="H103" s="6"/>
      <c r="I103" s="6"/>
      <c r="J103" s="6"/>
      <c r="K103" s="6"/>
      <c r="L103" s="6"/>
    </row>
    <row r="104" spans="1:12" s="7" customFormat="1" ht="15.6" hidden="1" x14ac:dyDescent="0.3">
      <c r="A104" s="8" t="s">
        <v>37</v>
      </c>
      <c r="B104" s="34" t="s">
        <v>239</v>
      </c>
      <c r="C104" s="19">
        <v>0</v>
      </c>
      <c r="D104" s="19"/>
      <c r="E104" s="35" t="e">
        <f t="shared" si="4"/>
        <v>#DIV/0!</v>
      </c>
      <c r="F104" s="6"/>
      <c r="G104" s="6"/>
      <c r="H104" s="6"/>
      <c r="I104" s="6"/>
      <c r="J104" s="6"/>
      <c r="K104" s="6"/>
      <c r="L104" s="6"/>
    </row>
    <row r="105" spans="1:12" s="7" customFormat="1" ht="15.6" x14ac:dyDescent="0.3">
      <c r="A105" s="8" t="s">
        <v>37</v>
      </c>
      <c r="B105" s="34" t="s">
        <v>216</v>
      </c>
      <c r="C105" s="29">
        <f>C106+C107</f>
        <v>133600</v>
      </c>
      <c r="D105" s="29">
        <f>D106+D107</f>
        <v>24218.97</v>
      </c>
      <c r="E105" s="35">
        <f t="shared" si="4"/>
        <v>18.127971556886227</v>
      </c>
      <c r="F105" s="6"/>
      <c r="G105" s="6"/>
      <c r="H105" s="6"/>
      <c r="I105" s="6"/>
      <c r="J105" s="6"/>
      <c r="K105" s="6"/>
      <c r="L105" s="6"/>
    </row>
    <row r="106" spans="1:12" s="7" customFormat="1" ht="15.6" x14ac:dyDescent="0.3">
      <c r="A106" s="8" t="s">
        <v>37</v>
      </c>
      <c r="B106" s="34" t="s">
        <v>336</v>
      </c>
      <c r="C106" s="19">
        <v>123400</v>
      </c>
      <c r="D106" s="19">
        <v>14018.97</v>
      </c>
      <c r="E106" s="35">
        <f t="shared" si="4"/>
        <v>11.360591572123175</v>
      </c>
      <c r="F106" s="6"/>
      <c r="G106" s="6"/>
      <c r="H106" s="6"/>
      <c r="I106" s="6"/>
      <c r="J106" s="6"/>
      <c r="K106" s="6"/>
      <c r="L106" s="6"/>
    </row>
    <row r="107" spans="1:12" s="7" customFormat="1" ht="15.6" x14ac:dyDescent="0.3">
      <c r="A107" s="8" t="s">
        <v>37</v>
      </c>
      <c r="B107" s="34" t="s">
        <v>404</v>
      </c>
      <c r="C107" s="19">
        <v>10200</v>
      </c>
      <c r="D107" s="19">
        <v>10200</v>
      </c>
      <c r="E107" s="35">
        <f t="shared" si="4"/>
        <v>100</v>
      </c>
      <c r="F107" s="6"/>
      <c r="G107" s="6"/>
      <c r="H107" s="6"/>
      <c r="I107" s="6"/>
      <c r="J107" s="6"/>
      <c r="K107" s="6"/>
      <c r="L107" s="6"/>
    </row>
    <row r="108" spans="1:12" s="7" customFormat="1" ht="15.6" x14ac:dyDescent="0.3">
      <c r="A108" s="8" t="s">
        <v>37</v>
      </c>
      <c r="B108" s="34" t="s">
        <v>405</v>
      </c>
      <c r="C108" s="19">
        <v>45000</v>
      </c>
      <c r="D108" s="19">
        <v>0</v>
      </c>
      <c r="E108" s="35">
        <f t="shared" si="4"/>
        <v>0</v>
      </c>
      <c r="F108" s="6"/>
      <c r="G108" s="6"/>
      <c r="H108" s="6"/>
      <c r="I108" s="6"/>
      <c r="J108" s="6"/>
      <c r="K108" s="6"/>
      <c r="L108" s="6"/>
    </row>
    <row r="109" spans="1:12" s="7" customFormat="1" ht="15.6" x14ac:dyDescent="0.3">
      <c r="A109" s="8" t="s">
        <v>37</v>
      </c>
      <c r="B109" s="34" t="s">
        <v>337</v>
      </c>
      <c r="C109" s="19">
        <v>22700</v>
      </c>
      <c r="D109" s="19">
        <v>10980</v>
      </c>
      <c r="E109" s="35">
        <f t="shared" si="4"/>
        <v>48.370044052863435</v>
      </c>
      <c r="F109" s="6"/>
      <c r="G109" s="6"/>
      <c r="H109" s="6"/>
      <c r="I109" s="6"/>
      <c r="J109" s="6"/>
      <c r="K109" s="6"/>
      <c r="L109" s="6"/>
    </row>
    <row r="110" spans="1:12" s="7" customFormat="1" ht="15.6" x14ac:dyDescent="0.3">
      <c r="A110" s="8" t="s">
        <v>37</v>
      </c>
      <c r="B110" s="34" t="s">
        <v>338</v>
      </c>
      <c r="C110" s="19">
        <v>20000</v>
      </c>
      <c r="D110" s="19">
        <v>185.5</v>
      </c>
      <c r="E110" s="35">
        <f t="shared" si="4"/>
        <v>0.92749999999999999</v>
      </c>
      <c r="F110" s="6"/>
      <c r="G110" s="6"/>
      <c r="H110" s="6"/>
      <c r="I110" s="6"/>
      <c r="J110" s="6"/>
      <c r="K110" s="6"/>
      <c r="L110" s="6"/>
    </row>
    <row r="111" spans="1:12" s="7" customFormat="1" ht="15.6" hidden="1" x14ac:dyDescent="0.3">
      <c r="A111" s="8" t="s">
        <v>37</v>
      </c>
      <c r="B111" s="34" t="s">
        <v>233</v>
      </c>
      <c r="C111" s="19">
        <v>0</v>
      </c>
      <c r="D111" s="19">
        <v>0</v>
      </c>
      <c r="E111" s="35"/>
      <c r="F111" s="6"/>
      <c r="G111" s="6"/>
      <c r="H111" s="6"/>
      <c r="I111" s="6"/>
      <c r="J111" s="6"/>
      <c r="K111" s="6"/>
      <c r="L111" s="6"/>
    </row>
    <row r="112" spans="1:12" s="7" customFormat="1" ht="15.6" x14ac:dyDescent="0.3">
      <c r="A112" s="8" t="s">
        <v>37</v>
      </c>
      <c r="B112" s="34" t="s">
        <v>339</v>
      </c>
      <c r="C112" s="19">
        <v>178812.09</v>
      </c>
      <c r="D112" s="19">
        <v>62662.98</v>
      </c>
      <c r="E112" s="35">
        <f t="shared" si="4"/>
        <v>35.044039807375441</v>
      </c>
      <c r="F112" s="6"/>
      <c r="G112" s="6"/>
      <c r="H112" s="6"/>
      <c r="I112" s="6"/>
      <c r="J112" s="6"/>
      <c r="K112" s="6"/>
      <c r="L112" s="6"/>
    </row>
    <row r="113" spans="1:12" s="7" customFormat="1" ht="15.6" x14ac:dyDescent="0.3">
      <c r="A113" s="8" t="s">
        <v>37</v>
      </c>
      <c r="B113" s="34" t="s">
        <v>340</v>
      </c>
      <c r="C113" s="19">
        <v>2400</v>
      </c>
      <c r="D113" s="19">
        <v>213.5</v>
      </c>
      <c r="E113" s="35">
        <f t="shared" si="4"/>
        <v>8.8958333333333339</v>
      </c>
      <c r="F113" s="6"/>
      <c r="G113" s="6"/>
      <c r="H113" s="6"/>
      <c r="I113" s="6"/>
      <c r="J113" s="6"/>
      <c r="K113" s="6"/>
      <c r="L113" s="6"/>
    </row>
    <row r="114" spans="1:12" s="7" customFormat="1" ht="15.6" x14ac:dyDescent="0.3">
      <c r="A114" s="8" t="s">
        <v>37</v>
      </c>
      <c r="B114" s="34" t="s">
        <v>341</v>
      </c>
      <c r="C114" s="19">
        <v>300</v>
      </c>
      <c r="D114" s="19">
        <v>63.12</v>
      </c>
      <c r="E114" s="35">
        <f t="shared" si="4"/>
        <v>21.04</v>
      </c>
      <c r="F114" s="6"/>
      <c r="G114" s="6"/>
      <c r="H114" s="6"/>
      <c r="I114" s="6"/>
      <c r="J114" s="6"/>
      <c r="K114" s="6"/>
      <c r="L114" s="6"/>
    </row>
    <row r="115" spans="1:12" s="7" customFormat="1" ht="15.6" x14ac:dyDescent="0.3">
      <c r="A115" s="8" t="s">
        <v>37</v>
      </c>
      <c r="B115" s="34" t="s">
        <v>342</v>
      </c>
      <c r="C115" s="19">
        <v>105000</v>
      </c>
      <c r="D115" s="19">
        <v>0</v>
      </c>
      <c r="E115" s="35">
        <f t="shared" si="4"/>
        <v>0</v>
      </c>
      <c r="F115" s="6"/>
      <c r="G115" s="6"/>
      <c r="H115" s="6"/>
      <c r="I115" s="6"/>
      <c r="J115" s="6"/>
      <c r="K115" s="6"/>
      <c r="L115" s="6"/>
    </row>
    <row r="116" spans="1:12" s="7" customFormat="1" ht="15.6" x14ac:dyDescent="0.3">
      <c r="A116" s="8" t="s">
        <v>37</v>
      </c>
      <c r="B116" s="34" t="s">
        <v>343</v>
      </c>
      <c r="C116" s="19">
        <v>1800</v>
      </c>
      <c r="D116" s="19">
        <v>274.8</v>
      </c>
      <c r="E116" s="35">
        <f t="shared" si="4"/>
        <v>15.266666666666667</v>
      </c>
      <c r="F116" s="6"/>
      <c r="G116" s="6"/>
      <c r="H116" s="6"/>
      <c r="I116" s="6"/>
      <c r="J116" s="6"/>
      <c r="K116" s="6"/>
      <c r="L116" s="6"/>
    </row>
    <row r="117" spans="1:12" s="7" customFormat="1" ht="15.6" x14ac:dyDescent="0.3">
      <c r="A117" s="8" t="s">
        <v>37</v>
      </c>
      <c r="B117" s="34" t="s">
        <v>406</v>
      </c>
      <c r="C117" s="19">
        <v>7000</v>
      </c>
      <c r="D117" s="19">
        <v>0</v>
      </c>
      <c r="E117" s="35">
        <f t="shared" si="4"/>
        <v>0</v>
      </c>
      <c r="F117" s="6"/>
      <c r="G117" s="6"/>
      <c r="H117" s="6"/>
      <c r="I117" s="6"/>
      <c r="J117" s="6"/>
      <c r="K117" s="6"/>
      <c r="L117" s="6"/>
    </row>
    <row r="118" spans="1:12" s="7" customFormat="1" ht="15.6" x14ac:dyDescent="0.3">
      <c r="A118" s="8" t="s">
        <v>37</v>
      </c>
      <c r="B118" s="34" t="s">
        <v>344</v>
      </c>
      <c r="C118" s="19">
        <v>27300</v>
      </c>
      <c r="D118" s="19">
        <v>1490.58</v>
      </c>
      <c r="E118" s="35">
        <f t="shared" si="4"/>
        <v>5.46</v>
      </c>
      <c r="F118" s="6"/>
      <c r="G118" s="6"/>
      <c r="H118" s="6"/>
      <c r="I118" s="6"/>
      <c r="J118" s="6"/>
      <c r="K118" s="6"/>
      <c r="L118" s="6"/>
    </row>
    <row r="119" spans="1:12" s="7" customFormat="1" ht="15.6" hidden="1" x14ac:dyDescent="0.3">
      <c r="A119" s="8" t="s">
        <v>37</v>
      </c>
      <c r="B119" s="34" t="s">
        <v>232</v>
      </c>
      <c r="C119" s="19">
        <v>0</v>
      </c>
      <c r="D119" s="19"/>
      <c r="E119" s="35" t="e">
        <f t="shared" si="4"/>
        <v>#DIV/0!</v>
      </c>
      <c r="F119" s="6"/>
      <c r="G119" s="6"/>
      <c r="H119" s="6"/>
      <c r="I119" s="6"/>
      <c r="J119" s="6"/>
      <c r="K119" s="6"/>
      <c r="L119" s="6"/>
    </row>
    <row r="120" spans="1:12" s="7" customFormat="1" ht="15.6" x14ac:dyDescent="0.3">
      <c r="A120" s="8" t="s">
        <v>37</v>
      </c>
      <c r="B120" s="34" t="s">
        <v>345</v>
      </c>
      <c r="C120" s="19">
        <v>40000</v>
      </c>
      <c r="D120" s="19">
        <v>7500</v>
      </c>
      <c r="E120" s="35">
        <f t="shared" si="4"/>
        <v>18.75</v>
      </c>
      <c r="F120" s="6"/>
      <c r="G120" s="6"/>
      <c r="H120" s="6"/>
      <c r="I120" s="6"/>
      <c r="J120" s="6"/>
      <c r="K120" s="6"/>
      <c r="L120" s="6"/>
    </row>
    <row r="121" spans="1:12" s="7" customFormat="1" ht="15.6" hidden="1" x14ac:dyDescent="0.3">
      <c r="A121" s="8" t="s">
        <v>37</v>
      </c>
      <c r="B121" s="34" t="s">
        <v>202</v>
      </c>
      <c r="C121" s="19">
        <v>0</v>
      </c>
      <c r="D121" s="19">
        <v>0</v>
      </c>
      <c r="E121" s="35" t="e">
        <f t="shared" si="4"/>
        <v>#DIV/0!</v>
      </c>
      <c r="F121" s="6"/>
      <c r="G121" s="6"/>
      <c r="H121" s="6"/>
      <c r="I121" s="6"/>
      <c r="J121" s="6"/>
      <c r="K121" s="6"/>
      <c r="L121" s="6"/>
    </row>
    <row r="122" spans="1:12" s="7" customFormat="1" ht="15.6" hidden="1" x14ac:dyDescent="0.3">
      <c r="A122" s="8" t="s">
        <v>37</v>
      </c>
      <c r="B122" s="34" t="s">
        <v>231</v>
      </c>
      <c r="C122" s="19">
        <v>0</v>
      </c>
      <c r="D122" s="19"/>
      <c r="E122" s="35" t="e">
        <f t="shared" si="4"/>
        <v>#DIV/0!</v>
      </c>
      <c r="F122" s="6"/>
      <c r="G122" s="6"/>
      <c r="H122" s="6"/>
      <c r="I122" s="6"/>
      <c r="J122" s="6"/>
      <c r="K122" s="6"/>
      <c r="L122" s="6"/>
    </row>
    <row r="123" spans="1:12" s="7" customFormat="1" ht="15.6" x14ac:dyDescent="0.3">
      <c r="A123" s="8" t="s">
        <v>37</v>
      </c>
      <c r="B123" s="34" t="s">
        <v>347</v>
      </c>
      <c r="C123" s="19">
        <v>5000</v>
      </c>
      <c r="D123" s="19">
        <v>0</v>
      </c>
      <c r="E123" s="35">
        <f t="shared" si="4"/>
        <v>0</v>
      </c>
      <c r="F123" s="6"/>
      <c r="G123" s="6"/>
      <c r="H123" s="6"/>
      <c r="I123" s="6"/>
      <c r="J123" s="6"/>
      <c r="K123" s="6"/>
      <c r="L123" s="6"/>
    </row>
    <row r="124" spans="1:12" s="7" customFormat="1" ht="15.6" x14ac:dyDescent="0.3">
      <c r="A124" s="8" t="s">
        <v>37</v>
      </c>
      <c r="B124" s="34" t="s">
        <v>346</v>
      </c>
      <c r="C124" s="19">
        <v>338600</v>
      </c>
      <c r="D124" s="19">
        <v>60000</v>
      </c>
      <c r="E124" s="35">
        <f t="shared" si="4"/>
        <v>17.720023626698168</v>
      </c>
      <c r="F124" s="6"/>
      <c r="G124" s="6"/>
      <c r="H124" s="6"/>
      <c r="I124" s="6"/>
      <c r="J124" s="6"/>
      <c r="K124" s="6"/>
      <c r="L124" s="6"/>
    </row>
    <row r="125" spans="1:12" s="7" customFormat="1" ht="15.6" x14ac:dyDescent="0.3">
      <c r="A125" s="8" t="s">
        <v>37</v>
      </c>
      <c r="B125" s="34" t="s">
        <v>348</v>
      </c>
      <c r="C125" s="19">
        <v>15000</v>
      </c>
      <c r="D125" s="19">
        <v>0</v>
      </c>
      <c r="E125" s="35">
        <f t="shared" si="4"/>
        <v>0</v>
      </c>
      <c r="F125" s="6"/>
      <c r="G125" s="6"/>
      <c r="H125" s="6"/>
      <c r="I125" s="6"/>
      <c r="J125" s="6"/>
      <c r="K125" s="6"/>
      <c r="L125" s="6"/>
    </row>
    <row r="126" spans="1:12" s="7" customFormat="1" ht="15.6" x14ac:dyDescent="0.3">
      <c r="A126" s="8" t="s">
        <v>37</v>
      </c>
      <c r="B126" s="34" t="s">
        <v>385</v>
      </c>
      <c r="C126" s="19">
        <v>16170</v>
      </c>
      <c r="D126" s="19">
        <v>16170</v>
      </c>
      <c r="E126" s="35">
        <f t="shared" si="4"/>
        <v>100</v>
      </c>
      <c r="F126" s="6"/>
      <c r="G126" s="6"/>
      <c r="H126" s="6"/>
      <c r="I126" s="6"/>
      <c r="J126" s="6"/>
      <c r="K126" s="6"/>
      <c r="L126" s="6"/>
    </row>
    <row r="127" spans="1:12" s="7" customFormat="1" ht="15.6" x14ac:dyDescent="0.3">
      <c r="A127" s="8" t="s">
        <v>37</v>
      </c>
      <c r="B127" s="34" t="s">
        <v>349</v>
      </c>
      <c r="C127" s="19">
        <v>247200</v>
      </c>
      <c r="D127" s="19">
        <v>34641</v>
      </c>
      <c r="E127" s="35">
        <f t="shared" si="4"/>
        <v>14.013349514563107</v>
      </c>
      <c r="F127" s="6"/>
      <c r="G127" s="6"/>
      <c r="H127" s="6"/>
      <c r="I127" s="6"/>
      <c r="J127" s="6"/>
      <c r="K127" s="6"/>
      <c r="L127" s="6"/>
    </row>
    <row r="128" spans="1:12" s="7" customFormat="1" ht="15.6" x14ac:dyDescent="0.3">
      <c r="A128" s="8" t="s">
        <v>37</v>
      </c>
      <c r="B128" s="34" t="s">
        <v>350</v>
      </c>
      <c r="C128" s="19">
        <v>171900</v>
      </c>
      <c r="D128" s="19">
        <v>9280.65</v>
      </c>
      <c r="E128" s="35">
        <f t="shared" si="4"/>
        <v>5.3988656195462479</v>
      </c>
      <c r="F128" s="6"/>
      <c r="G128" s="6"/>
      <c r="H128" s="6"/>
      <c r="I128" s="6"/>
      <c r="J128" s="6"/>
      <c r="K128" s="6"/>
      <c r="L128" s="6"/>
    </row>
    <row r="129" spans="1:12" s="7" customFormat="1" ht="15.6" x14ac:dyDescent="0.3">
      <c r="A129" s="8" t="s">
        <v>37</v>
      </c>
      <c r="B129" s="34" t="s">
        <v>351</v>
      </c>
      <c r="C129" s="19">
        <v>18000</v>
      </c>
      <c r="D129" s="19">
        <v>1605.21</v>
      </c>
      <c r="E129" s="35">
        <f t="shared" si="4"/>
        <v>8.9178333333333324</v>
      </c>
      <c r="F129" s="6"/>
      <c r="G129" s="6"/>
      <c r="H129" s="6"/>
      <c r="I129" s="6"/>
      <c r="J129" s="6"/>
      <c r="K129" s="6"/>
      <c r="L129" s="6"/>
    </row>
    <row r="130" spans="1:12" s="7" customFormat="1" ht="15.6" hidden="1" x14ac:dyDescent="0.3">
      <c r="A130" s="8" t="s">
        <v>37</v>
      </c>
      <c r="B130" s="34" t="s">
        <v>240</v>
      </c>
      <c r="C130" s="19">
        <v>0</v>
      </c>
      <c r="D130" s="19"/>
      <c r="E130" s="35" t="e">
        <f t="shared" si="4"/>
        <v>#DIV/0!</v>
      </c>
      <c r="F130" s="6"/>
      <c r="G130" s="6"/>
      <c r="H130" s="6"/>
      <c r="I130" s="6"/>
      <c r="J130" s="6"/>
      <c r="K130" s="6"/>
      <c r="L130" s="6"/>
    </row>
    <row r="131" spans="1:12" s="7" customFormat="1" ht="15.6" x14ac:dyDescent="0.3">
      <c r="A131" s="8" t="s">
        <v>37</v>
      </c>
      <c r="B131" s="34" t="s">
        <v>352</v>
      </c>
      <c r="C131" s="19">
        <v>170000</v>
      </c>
      <c r="D131" s="19">
        <v>0</v>
      </c>
      <c r="E131" s="35">
        <f t="shared" si="4"/>
        <v>0</v>
      </c>
      <c r="F131" s="6"/>
      <c r="G131" s="6"/>
      <c r="H131" s="6"/>
      <c r="I131" s="6"/>
      <c r="J131" s="6"/>
      <c r="K131" s="6"/>
      <c r="L131" s="6"/>
    </row>
    <row r="132" spans="1:12" s="7" customFormat="1" ht="15.6" x14ac:dyDescent="0.3">
      <c r="A132" s="8" t="s">
        <v>37</v>
      </c>
      <c r="B132" s="34" t="s">
        <v>353</v>
      </c>
      <c r="C132" s="19">
        <v>10900</v>
      </c>
      <c r="D132" s="19">
        <v>0</v>
      </c>
      <c r="E132" s="35">
        <f t="shared" si="4"/>
        <v>0</v>
      </c>
      <c r="F132" s="6"/>
      <c r="G132" s="6"/>
      <c r="H132" s="6"/>
      <c r="I132" s="6"/>
      <c r="J132" s="6"/>
      <c r="K132" s="6"/>
      <c r="L132" s="6"/>
    </row>
    <row r="133" spans="1:12" s="7" customFormat="1" ht="15.6" hidden="1" x14ac:dyDescent="0.3">
      <c r="A133" s="8" t="s">
        <v>37</v>
      </c>
      <c r="B133" s="34" t="s">
        <v>230</v>
      </c>
      <c r="C133" s="19">
        <v>0</v>
      </c>
      <c r="D133" s="19"/>
      <c r="E133" s="35" t="e">
        <f t="shared" si="4"/>
        <v>#DIV/0!</v>
      </c>
      <c r="F133" s="6"/>
      <c r="G133" s="6"/>
      <c r="H133" s="6"/>
      <c r="I133" s="6"/>
      <c r="J133" s="6"/>
      <c r="K133" s="6"/>
      <c r="L133" s="6"/>
    </row>
    <row r="134" spans="1:12" s="7" customFormat="1" ht="15.6" x14ac:dyDescent="0.3">
      <c r="A134" s="8" t="s">
        <v>354</v>
      </c>
      <c r="B134" s="38" t="s">
        <v>355</v>
      </c>
      <c r="C134" s="19">
        <f>C135</f>
        <v>1430</v>
      </c>
      <c r="D134" s="19">
        <f>D135</f>
        <v>0</v>
      </c>
      <c r="E134" s="35">
        <f t="shared" si="4"/>
        <v>0</v>
      </c>
      <c r="F134" s="6"/>
      <c r="G134" s="6"/>
      <c r="H134" s="6"/>
      <c r="I134" s="6"/>
      <c r="J134" s="6"/>
      <c r="K134" s="6"/>
      <c r="L134" s="6"/>
    </row>
    <row r="135" spans="1:12" s="7" customFormat="1" ht="15.6" x14ac:dyDescent="0.3">
      <c r="A135" s="8" t="s">
        <v>37</v>
      </c>
      <c r="B135" s="34" t="s">
        <v>356</v>
      </c>
      <c r="C135" s="19">
        <v>1430</v>
      </c>
      <c r="D135" s="19">
        <v>0</v>
      </c>
      <c r="E135" s="35">
        <f t="shared" si="4"/>
        <v>0</v>
      </c>
      <c r="F135" s="6"/>
      <c r="G135" s="6"/>
      <c r="H135" s="6"/>
      <c r="I135" s="6"/>
      <c r="J135" s="6"/>
      <c r="K135" s="6"/>
      <c r="L135" s="6"/>
    </row>
    <row r="136" spans="1:12" s="7" customFormat="1" ht="15.6" hidden="1" x14ac:dyDescent="0.3">
      <c r="A136" s="8" t="s">
        <v>40</v>
      </c>
      <c r="B136" s="38" t="s">
        <v>41</v>
      </c>
      <c r="C136" s="29">
        <f>C137</f>
        <v>0</v>
      </c>
      <c r="D136" s="19">
        <f>D137</f>
        <v>0</v>
      </c>
      <c r="E136" s="35" t="e">
        <f t="shared" si="4"/>
        <v>#DIV/0!</v>
      </c>
      <c r="F136" s="6"/>
      <c r="G136" s="6"/>
      <c r="H136" s="6"/>
      <c r="I136" s="6"/>
      <c r="J136" s="6"/>
      <c r="K136" s="6"/>
      <c r="L136" s="6"/>
    </row>
    <row r="137" spans="1:12" s="7" customFormat="1" ht="15.6" hidden="1" x14ac:dyDescent="0.3">
      <c r="A137" s="8" t="s">
        <v>37</v>
      </c>
      <c r="B137" s="34" t="s">
        <v>221</v>
      </c>
      <c r="C137" s="19">
        <v>0</v>
      </c>
      <c r="D137" s="19"/>
      <c r="E137" s="35" t="e">
        <f t="shared" si="4"/>
        <v>#DIV/0!</v>
      </c>
      <c r="F137" s="6"/>
      <c r="G137" s="6"/>
      <c r="H137" s="6"/>
      <c r="I137" s="6"/>
      <c r="J137" s="6"/>
      <c r="K137" s="6"/>
      <c r="L137" s="6"/>
    </row>
    <row r="138" spans="1:12" s="7" customFormat="1" ht="15.6" hidden="1" x14ac:dyDescent="0.3">
      <c r="A138" s="8" t="s">
        <v>82</v>
      </c>
      <c r="B138" s="38" t="s">
        <v>81</v>
      </c>
      <c r="C138" s="29">
        <f>C139</f>
        <v>0</v>
      </c>
      <c r="D138" s="29">
        <f>D139</f>
        <v>0</v>
      </c>
      <c r="E138" s="35" t="e">
        <f t="shared" si="4"/>
        <v>#DIV/0!</v>
      </c>
      <c r="F138" s="6"/>
      <c r="G138" s="6"/>
      <c r="H138" s="6"/>
      <c r="I138" s="6"/>
      <c r="J138" s="6"/>
      <c r="K138" s="6"/>
      <c r="L138" s="6"/>
    </row>
    <row r="139" spans="1:12" s="7" customFormat="1" ht="15.6" hidden="1" x14ac:dyDescent="0.3">
      <c r="A139" s="8" t="s">
        <v>53</v>
      </c>
      <c r="B139" s="34" t="s">
        <v>217</v>
      </c>
      <c r="C139" s="19">
        <v>0</v>
      </c>
      <c r="D139" s="19"/>
      <c r="E139" s="35" t="e">
        <f t="shared" si="4"/>
        <v>#DIV/0!</v>
      </c>
      <c r="F139" s="6"/>
      <c r="G139" s="6"/>
      <c r="H139" s="6"/>
      <c r="I139" s="6"/>
      <c r="J139" s="6"/>
      <c r="K139" s="6"/>
      <c r="L139" s="6"/>
    </row>
    <row r="140" spans="1:12" s="7" customFormat="1" ht="15.6" x14ac:dyDescent="0.3">
      <c r="A140" s="8" t="s">
        <v>42</v>
      </c>
      <c r="B140" s="38" t="s">
        <v>43</v>
      </c>
      <c r="C140" s="29">
        <f>C141+C142+C143+C144+C145</f>
        <v>210800</v>
      </c>
      <c r="D140" s="29">
        <f>D141+D142+D143+D144+D145</f>
        <v>41564.740000000005</v>
      </c>
      <c r="E140" s="35">
        <f t="shared" si="4"/>
        <v>19.717618595825428</v>
      </c>
      <c r="F140" s="6"/>
      <c r="G140" s="6"/>
      <c r="H140" s="6"/>
      <c r="I140" s="6"/>
      <c r="J140" s="6"/>
      <c r="K140" s="6"/>
      <c r="L140" s="6"/>
    </row>
    <row r="141" spans="1:12" s="7" customFormat="1" ht="15.6" x14ac:dyDescent="0.3">
      <c r="A141" s="8" t="s">
        <v>37</v>
      </c>
      <c r="B141" s="34" t="s">
        <v>320</v>
      </c>
      <c r="C141" s="19">
        <v>156400</v>
      </c>
      <c r="D141" s="19">
        <v>34892.730000000003</v>
      </c>
      <c r="E141" s="35">
        <f t="shared" si="4"/>
        <v>22.309929667519185</v>
      </c>
      <c r="F141" s="6"/>
      <c r="G141" s="6"/>
      <c r="H141" s="6"/>
      <c r="I141" s="6"/>
      <c r="J141" s="6"/>
      <c r="K141" s="6"/>
      <c r="L141" s="6"/>
    </row>
    <row r="142" spans="1:12" s="7" customFormat="1" ht="15.6" hidden="1" x14ac:dyDescent="0.3">
      <c r="A142" s="8" t="s">
        <v>37</v>
      </c>
      <c r="B142" s="34" t="s">
        <v>321</v>
      </c>
      <c r="C142" s="19">
        <v>0</v>
      </c>
      <c r="D142" s="19"/>
      <c r="E142" s="35" t="e">
        <f t="shared" si="4"/>
        <v>#DIV/0!</v>
      </c>
      <c r="F142" s="6"/>
      <c r="G142" s="6"/>
      <c r="H142" s="6"/>
      <c r="I142" s="6"/>
      <c r="J142" s="6"/>
      <c r="K142" s="6"/>
      <c r="L142" s="6"/>
    </row>
    <row r="143" spans="1:12" s="7" customFormat="1" ht="15.6" x14ac:dyDescent="0.3">
      <c r="A143" s="8" t="s">
        <v>37</v>
      </c>
      <c r="B143" s="34" t="s">
        <v>322</v>
      </c>
      <c r="C143" s="19">
        <v>48900</v>
      </c>
      <c r="D143" s="19">
        <v>6672.01</v>
      </c>
      <c r="E143" s="35">
        <f t="shared" si="4"/>
        <v>13.644192229038854</v>
      </c>
      <c r="F143" s="6"/>
      <c r="G143" s="6"/>
      <c r="H143" s="6"/>
      <c r="I143" s="6"/>
      <c r="J143" s="6"/>
      <c r="K143" s="6"/>
      <c r="L143" s="6"/>
    </row>
    <row r="144" spans="1:12" s="7" customFormat="1" ht="15.6" hidden="1" x14ac:dyDescent="0.3">
      <c r="A144" s="8" t="s">
        <v>37</v>
      </c>
      <c r="B144" s="34" t="s">
        <v>323</v>
      </c>
      <c r="C144" s="19">
        <v>0</v>
      </c>
      <c r="D144" s="19"/>
      <c r="E144" s="35" t="e">
        <f t="shared" si="4"/>
        <v>#DIV/0!</v>
      </c>
      <c r="F144" s="6"/>
      <c r="G144" s="6"/>
      <c r="H144" s="6"/>
      <c r="I144" s="6"/>
      <c r="J144" s="6"/>
      <c r="K144" s="6"/>
      <c r="L144" s="6"/>
    </row>
    <row r="145" spans="1:12" s="7" customFormat="1" ht="15.6" x14ac:dyDescent="0.3">
      <c r="A145" s="8" t="s">
        <v>37</v>
      </c>
      <c r="B145" s="34" t="s">
        <v>388</v>
      </c>
      <c r="C145" s="19">
        <v>5500</v>
      </c>
      <c r="D145" s="19">
        <v>0</v>
      </c>
      <c r="E145" s="35">
        <f t="shared" si="4"/>
        <v>0</v>
      </c>
      <c r="F145" s="6"/>
      <c r="G145" s="6"/>
      <c r="H145" s="6"/>
      <c r="I145" s="6"/>
      <c r="J145" s="6"/>
      <c r="K145" s="6"/>
      <c r="L145" s="6"/>
    </row>
    <row r="146" spans="1:12" s="7" customFormat="1" ht="15.6" x14ac:dyDescent="0.3">
      <c r="A146" s="8" t="s">
        <v>116</v>
      </c>
      <c r="B146" s="38" t="s">
        <v>117</v>
      </c>
      <c r="C146" s="29">
        <f>C147+C151</f>
        <v>10000</v>
      </c>
      <c r="D146" s="19">
        <f>D147+D151</f>
        <v>0</v>
      </c>
      <c r="E146" s="35">
        <f t="shared" si="4"/>
        <v>0</v>
      </c>
      <c r="F146" s="6"/>
      <c r="G146" s="6"/>
      <c r="H146" s="6"/>
      <c r="I146" s="6"/>
      <c r="J146" s="6"/>
      <c r="K146" s="6"/>
      <c r="L146" s="6"/>
    </row>
    <row r="147" spans="1:12" s="7" customFormat="1" ht="28.8" hidden="1" x14ac:dyDescent="0.3">
      <c r="A147" s="20" t="s">
        <v>177</v>
      </c>
      <c r="B147" s="33" t="s">
        <v>182</v>
      </c>
      <c r="C147" s="19">
        <f>C148+C149+C150</f>
        <v>0</v>
      </c>
      <c r="D147" s="19">
        <f>D148+D149+D150</f>
        <v>0</v>
      </c>
      <c r="E147" s="35" t="e">
        <f t="shared" si="4"/>
        <v>#DIV/0!</v>
      </c>
      <c r="F147" s="6"/>
      <c r="G147" s="6"/>
      <c r="H147" s="6"/>
      <c r="I147" s="6"/>
      <c r="J147" s="6"/>
      <c r="K147" s="6"/>
      <c r="L147" s="6"/>
    </row>
    <row r="148" spans="1:12" s="7" customFormat="1" ht="31.2" hidden="1" x14ac:dyDescent="0.3">
      <c r="A148" s="8" t="s">
        <v>118</v>
      </c>
      <c r="B148" s="34" t="s">
        <v>183</v>
      </c>
      <c r="C148" s="19">
        <v>0</v>
      </c>
      <c r="D148" s="19"/>
      <c r="E148" s="35" t="e">
        <f t="shared" si="4"/>
        <v>#DIV/0!</v>
      </c>
      <c r="F148" s="6"/>
      <c r="G148" s="6"/>
      <c r="H148" s="6"/>
      <c r="I148" s="6"/>
      <c r="J148" s="6"/>
      <c r="K148" s="6"/>
      <c r="L148" s="6"/>
    </row>
    <row r="149" spans="1:12" s="7" customFormat="1" ht="31.2" hidden="1" x14ac:dyDescent="0.3">
      <c r="A149" s="8" t="s">
        <v>118</v>
      </c>
      <c r="B149" s="34" t="s">
        <v>218</v>
      </c>
      <c r="C149" s="19">
        <v>0</v>
      </c>
      <c r="D149" s="19"/>
      <c r="E149" s="35" t="e">
        <f t="shared" si="4"/>
        <v>#DIV/0!</v>
      </c>
      <c r="F149" s="6"/>
      <c r="G149" s="6"/>
      <c r="H149" s="6"/>
      <c r="I149" s="6"/>
      <c r="J149" s="6"/>
      <c r="K149" s="6"/>
      <c r="L149" s="6"/>
    </row>
    <row r="150" spans="1:12" s="7" customFormat="1" ht="31.2" hidden="1" x14ac:dyDescent="0.3">
      <c r="A150" s="8" t="s">
        <v>118</v>
      </c>
      <c r="B150" s="34" t="s">
        <v>219</v>
      </c>
      <c r="C150" s="19">
        <v>0</v>
      </c>
      <c r="D150" s="19"/>
      <c r="E150" s="35" t="e">
        <f t="shared" si="4"/>
        <v>#DIV/0!</v>
      </c>
      <c r="F150" s="6"/>
      <c r="G150" s="6"/>
      <c r="H150" s="6"/>
      <c r="I150" s="6"/>
      <c r="J150" s="6"/>
      <c r="K150" s="6"/>
      <c r="L150" s="6"/>
    </row>
    <row r="151" spans="1:12" s="7" customFormat="1" ht="15.6" x14ac:dyDescent="0.3">
      <c r="A151" s="20" t="s">
        <v>173</v>
      </c>
      <c r="B151" s="39" t="s">
        <v>174</v>
      </c>
      <c r="C151" s="19">
        <f>C152</f>
        <v>10000</v>
      </c>
      <c r="D151" s="19">
        <f>D152</f>
        <v>0</v>
      </c>
      <c r="E151" s="35">
        <f t="shared" si="4"/>
        <v>0</v>
      </c>
      <c r="F151" s="6"/>
      <c r="G151" s="6"/>
      <c r="H151" s="6"/>
      <c r="I151" s="6"/>
      <c r="J151" s="6"/>
      <c r="K151" s="6"/>
      <c r="L151" s="6"/>
    </row>
    <row r="152" spans="1:12" s="7" customFormat="1" ht="15.6" x14ac:dyDescent="0.3">
      <c r="A152" s="20" t="s">
        <v>175</v>
      </c>
      <c r="B152" s="33" t="s">
        <v>184</v>
      </c>
      <c r="C152" s="19">
        <f>C153+C154+C155</f>
        <v>10000</v>
      </c>
      <c r="D152" s="19">
        <f>D153+D154+D155</f>
        <v>0</v>
      </c>
      <c r="E152" s="35">
        <f t="shared" si="4"/>
        <v>0</v>
      </c>
      <c r="F152" s="6"/>
      <c r="G152" s="6"/>
      <c r="H152" s="6"/>
      <c r="I152" s="6"/>
      <c r="J152" s="6"/>
      <c r="K152" s="6"/>
      <c r="L152" s="6"/>
    </row>
    <row r="153" spans="1:12" s="7" customFormat="1" ht="28.8" x14ac:dyDescent="0.3">
      <c r="A153" s="20" t="s">
        <v>176</v>
      </c>
      <c r="B153" s="33" t="s">
        <v>357</v>
      </c>
      <c r="C153" s="19">
        <v>5000</v>
      </c>
      <c r="D153" s="19">
        <v>0</v>
      </c>
      <c r="E153" s="35">
        <f t="shared" si="4"/>
        <v>0</v>
      </c>
      <c r="F153" s="6"/>
      <c r="G153" s="6"/>
      <c r="H153" s="6"/>
      <c r="I153" s="6"/>
      <c r="J153" s="6"/>
      <c r="K153" s="6"/>
      <c r="L153" s="6"/>
    </row>
    <row r="154" spans="1:12" s="7" customFormat="1" ht="28.8" hidden="1" x14ac:dyDescent="0.3">
      <c r="A154" s="20" t="s">
        <v>176</v>
      </c>
      <c r="B154" s="33" t="s">
        <v>358</v>
      </c>
      <c r="C154" s="19">
        <v>0</v>
      </c>
      <c r="D154" s="19"/>
      <c r="E154" s="35" t="e">
        <f t="shared" si="4"/>
        <v>#DIV/0!</v>
      </c>
      <c r="F154" s="6"/>
      <c r="G154" s="6"/>
      <c r="H154" s="6"/>
      <c r="I154" s="6"/>
      <c r="J154" s="6"/>
      <c r="K154" s="6"/>
      <c r="L154" s="6"/>
    </row>
    <row r="155" spans="1:12" s="7" customFormat="1" ht="28.8" x14ac:dyDescent="0.3">
      <c r="A155" s="20" t="s">
        <v>176</v>
      </c>
      <c r="B155" s="33" t="s">
        <v>359</v>
      </c>
      <c r="C155" s="19">
        <v>5000</v>
      </c>
      <c r="D155" s="19">
        <v>0</v>
      </c>
      <c r="E155" s="35">
        <f t="shared" si="4"/>
        <v>0</v>
      </c>
      <c r="F155" s="6"/>
      <c r="G155" s="6"/>
      <c r="H155" s="6"/>
      <c r="I155" s="6"/>
      <c r="J155" s="6"/>
      <c r="K155" s="6"/>
      <c r="L155" s="6"/>
    </row>
    <row r="156" spans="1:12" s="7" customFormat="1" ht="15.6" hidden="1" x14ac:dyDescent="0.3">
      <c r="A156" s="8" t="s">
        <v>44</v>
      </c>
      <c r="B156" s="38" t="s">
        <v>45</v>
      </c>
      <c r="C156" s="29">
        <f>C157</f>
        <v>0</v>
      </c>
      <c r="D156" s="29">
        <f>D157</f>
        <v>0</v>
      </c>
      <c r="E156" s="35" t="e">
        <f t="shared" si="4"/>
        <v>#DIV/0!</v>
      </c>
      <c r="F156" s="6"/>
      <c r="G156" s="6"/>
      <c r="H156" s="6"/>
      <c r="I156" s="6"/>
      <c r="J156" s="6"/>
      <c r="K156" s="6"/>
      <c r="L156" s="6"/>
    </row>
    <row r="157" spans="1:12" s="7" customFormat="1" ht="15.6" hidden="1" x14ac:dyDescent="0.3">
      <c r="A157" s="8" t="s">
        <v>37</v>
      </c>
      <c r="B157" s="34" t="s">
        <v>46</v>
      </c>
      <c r="C157" s="19"/>
      <c r="D157" s="19"/>
      <c r="E157" s="35" t="e">
        <f t="shared" si="4"/>
        <v>#DIV/0!</v>
      </c>
      <c r="F157" s="6"/>
      <c r="G157" s="6"/>
      <c r="H157" s="6"/>
      <c r="I157" s="6"/>
      <c r="J157" s="6"/>
      <c r="K157" s="6"/>
      <c r="L157" s="6"/>
    </row>
    <row r="158" spans="1:12" s="7" customFormat="1" ht="15.6" x14ac:dyDescent="0.3">
      <c r="A158" s="8" t="s">
        <v>47</v>
      </c>
      <c r="B158" s="38" t="s">
        <v>48</v>
      </c>
      <c r="C158" s="29">
        <f t="shared" ref="C158:D161" si="5">C159</f>
        <v>602300</v>
      </c>
      <c r="D158" s="29">
        <f t="shared" si="5"/>
        <v>129642</v>
      </c>
      <c r="E158" s="35">
        <f t="shared" si="4"/>
        <v>21.524489457081188</v>
      </c>
      <c r="F158" s="6"/>
      <c r="G158" s="6"/>
      <c r="H158" s="6"/>
      <c r="I158" s="6"/>
      <c r="J158" s="6"/>
      <c r="K158" s="6"/>
      <c r="L158" s="6"/>
    </row>
    <row r="159" spans="1:12" s="7" customFormat="1" ht="15.6" x14ac:dyDescent="0.3">
      <c r="A159" s="8" t="s">
        <v>49</v>
      </c>
      <c r="B159" s="34" t="s">
        <v>50</v>
      </c>
      <c r="C159" s="19">
        <f t="shared" si="5"/>
        <v>602300</v>
      </c>
      <c r="D159" s="19">
        <f t="shared" si="5"/>
        <v>129642</v>
      </c>
      <c r="E159" s="35">
        <f t="shared" si="4"/>
        <v>21.524489457081188</v>
      </c>
      <c r="F159" s="6"/>
      <c r="G159" s="6"/>
      <c r="H159" s="6"/>
      <c r="I159" s="6"/>
      <c r="J159" s="6"/>
      <c r="K159" s="6"/>
      <c r="L159" s="6"/>
    </row>
    <row r="160" spans="1:12" s="7" customFormat="1" ht="15.6" x14ac:dyDescent="0.3">
      <c r="A160" s="8" t="s">
        <v>51</v>
      </c>
      <c r="B160" s="34" t="s">
        <v>52</v>
      </c>
      <c r="C160" s="19">
        <f t="shared" si="5"/>
        <v>602300</v>
      </c>
      <c r="D160" s="19">
        <f t="shared" si="5"/>
        <v>129642</v>
      </c>
      <c r="E160" s="35">
        <f t="shared" si="4"/>
        <v>21.524489457081188</v>
      </c>
      <c r="F160" s="6"/>
      <c r="G160" s="6"/>
      <c r="H160" s="6"/>
      <c r="I160" s="6"/>
      <c r="J160" s="6"/>
      <c r="K160" s="6"/>
      <c r="L160" s="6"/>
    </row>
    <row r="161" spans="1:12" s="7" customFormat="1" ht="15.6" x14ac:dyDescent="0.3">
      <c r="A161" s="8" t="s">
        <v>53</v>
      </c>
      <c r="B161" s="34" t="s">
        <v>207</v>
      </c>
      <c r="C161" s="19">
        <f t="shared" si="5"/>
        <v>602300</v>
      </c>
      <c r="D161" s="19">
        <f t="shared" si="5"/>
        <v>129642</v>
      </c>
      <c r="E161" s="35">
        <f t="shared" si="4"/>
        <v>21.524489457081188</v>
      </c>
      <c r="F161" s="6"/>
      <c r="G161" s="6"/>
      <c r="H161" s="6"/>
      <c r="I161" s="6"/>
      <c r="J161" s="6"/>
      <c r="K161" s="6"/>
      <c r="L161" s="6"/>
    </row>
    <row r="162" spans="1:12" s="7" customFormat="1" ht="94.2" customHeight="1" x14ac:dyDescent="0.3">
      <c r="A162" s="8" t="s">
        <v>149</v>
      </c>
      <c r="B162" s="34" t="s">
        <v>324</v>
      </c>
      <c r="C162" s="19">
        <v>602300</v>
      </c>
      <c r="D162" s="19">
        <v>129642</v>
      </c>
      <c r="E162" s="35">
        <f t="shared" ref="E162:E283" si="6">D162/C162*100</f>
        <v>21.524489457081188</v>
      </c>
      <c r="F162" s="6"/>
      <c r="G162" s="6"/>
      <c r="H162" s="6"/>
      <c r="I162" s="6"/>
      <c r="J162" s="6"/>
      <c r="K162" s="6"/>
      <c r="L162" s="6"/>
    </row>
    <row r="163" spans="1:12" s="7" customFormat="1" ht="15.6" hidden="1" customHeight="1" x14ac:dyDescent="0.3">
      <c r="A163" s="8" t="s">
        <v>53</v>
      </c>
      <c r="B163" s="34"/>
      <c r="C163" s="19"/>
      <c r="D163" s="19">
        <v>0</v>
      </c>
      <c r="E163" s="35"/>
      <c r="F163" s="6"/>
      <c r="G163" s="6"/>
      <c r="H163" s="6"/>
      <c r="I163" s="6"/>
      <c r="J163" s="6"/>
      <c r="K163" s="6"/>
      <c r="L163" s="6"/>
    </row>
    <row r="164" spans="1:12" s="7" customFormat="1" ht="15.6" x14ac:dyDescent="0.3">
      <c r="A164" s="8" t="s">
        <v>108</v>
      </c>
      <c r="B164" s="38" t="s">
        <v>109</v>
      </c>
      <c r="C164" s="19">
        <f>C165</f>
        <v>425000</v>
      </c>
      <c r="D164" s="19">
        <f>D165</f>
        <v>139300</v>
      </c>
      <c r="E164" s="35">
        <f t="shared" si="6"/>
        <v>32.776470588235298</v>
      </c>
      <c r="F164" s="6"/>
      <c r="G164" s="6"/>
      <c r="H164" s="6"/>
      <c r="I164" s="6"/>
      <c r="J164" s="6"/>
      <c r="K164" s="6"/>
      <c r="L164" s="6"/>
    </row>
    <row r="165" spans="1:12" s="7" customFormat="1" ht="39" customHeight="1" x14ac:dyDescent="0.3">
      <c r="A165" s="8" t="s">
        <v>150</v>
      </c>
      <c r="B165" s="34" t="s">
        <v>408</v>
      </c>
      <c r="C165" s="19">
        <f>C166+C167+C168+C169</f>
        <v>425000</v>
      </c>
      <c r="D165" s="19">
        <f>D166+D167+D168+D169</f>
        <v>139300</v>
      </c>
      <c r="E165" s="35">
        <f t="shared" si="6"/>
        <v>32.776470588235298</v>
      </c>
      <c r="F165" s="6"/>
      <c r="G165" s="6"/>
      <c r="H165" s="6"/>
      <c r="I165" s="6"/>
      <c r="J165" s="6"/>
      <c r="K165" s="6"/>
      <c r="L165" s="6"/>
    </row>
    <row r="166" spans="1:12" s="7" customFormat="1" ht="146.4" customHeight="1" x14ac:dyDescent="0.3">
      <c r="A166" s="8" t="s">
        <v>110</v>
      </c>
      <c r="B166" s="34" t="s">
        <v>360</v>
      </c>
      <c r="C166" s="19">
        <v>361000</v>
      </c>
      <c r="D166" s="19">
        <v>90300</v>
      </c>
      <c r="E166" s="35">
        <f t="shared" si="6"/>
        <v>25.013850415512469</v>
      </c>
      <c r="F166" s="6"/>
      <c r="G166" s="6"/>
      <c r="H166" s="6"/>
      <c r="I166" s="6"/>
      <c r="J166" s="6"/>
      <c r="K166" s="6"/>
      <c r="L166" s="6"/>
    </row>
    <row r="167" spans="1:12" s="7" customFormat="1" ht="146.4" customHeight="1" x14ac:dyDescent="0.3">
      <c r="A167" s="8" t="s">
        <v>110</v>
      </c>
      <c r="B167" s="34" t="s">
        <v>407</v>
      </c>
      <c r="C167" s="19">
        <v>10000</v>
      </c>
      <c r="D167" s="19">
        <v>0</v>
      </c>
      <c r="E167" s="35">
        <f t="shared" si="6"/>
        <v>0</v>
      </c>
      <c r="F167" s="6"/>
      <c r="G167" s="6"/>
      <c r="H167" s="6"/>
      <c r="I167" s="6"/>
      <c r="J167" s="6"/>
      <c r="K167" s="6"/>
      <c r="L167" s="6"/>
    </row>
    <row r="168" spans="1:12" s="7" customFormat="1" ht="146.4" customHeight="1" x14ac:dyDescent="0.3">
      <c r="A168" s="8" t="s">
        <v>110</v>
      </c>
      <c r="B168" s="34" t="s">
        <v>387</v>
      </c>
      <c r="C168" s="19">
        <v>54000</v>
      </c>
      <c r="D168" s="19">
        <v>44000</v>
      </c>
      <c r="E168" s="35">
        <f t="shared" si="6"/>
        <v>81.481481481481481</v>
      </c>
      <c r="F168" s="6"/>
      <c r="G168" s="6"/>
      <c r="H168" s="6"/>
      <c r="I168" s="6"/>
      <c r="J168" s="6"/>
      <c r="K168" s="6"/>
      <c r="L168" s="6"/>
    </row>
    <row r="169" spans="1:12" s="7" customFormat="1" ht="146.4" customHeight="1" x14ac:dyDescent="0.3">
      <c r="A169" s="8" t="s">
        <v>110</v>
      </c>
      <c r="B169" s="34" t="s">
        <v>291</v>
      </c>
      <c r="C169" s="19">
        <v>0</v>
      </c>
      <c r="D169" s="19">
        <v>5000</v>
      </c>
      <c r="E169" s="35" t="e">
        <f t="shared" si="6"/>
        <v>#DIV/0!</v>
      </c>
      <c r="F169" s="6"/>
      <c r="G169" s="6"/>
      <c r="H169" s="6"/>
      <c r="I169" s="6"/>
      <c r="J169" s="6"/>
      <c r="K169" s="6"/>
      <c r="L169" s="6"/>
    </row>
    <row r="170" spans="1:12" s="7" customFormat="1" ht="27.6" customHeight="1" x14ac:dyDescent="0.3">
      <c r="A170" s="20" t="s">
        <v>178</v>
      </c>
      <c r="B170" s="39" t="s">
        <v>179</v>
      </c>
      <c r="C170" s="19">
        <f>C171+C178+C184</f>
        <v>16478412.68</v>
      </c>
      <c r="D170" s="19">
        <f>D171+D178+D184</f>
        <v>928685.71000000008</v>
      </c>
      <c r="E170" s="35">
        <f t="shared" si="6"/>
        <v>5.6357716488503433</v>
      </c>
      <c r="F170" s="6"/>
      <c r="G170" s="6"/>
      <c r="H170" s="6"/>
      <c r="I170" s="6"/>
      <c r="J170" s="6"/>
      <c r="K170" s="6"/>
      <c r="L170" s="6"/>
    </row>
    <row r="171" spans="1:12" s="7" customFormat="1" ht="24" customHeight="1" x14ac:dyDescent="0.3">
      <c r="A171" s="8" t="s">
        <v>111</v>
      </c>
      <c r="B171" s="38" t="s">
        <v>112</v>
      </c>
      <c r="C171" s="29">
        <f>C172+C176+C177</f>
        <v>86400</v>
      </c>
      <c r="D171" s="29">
        <f>D172+D176+D177</f>
        <v>14346.8</v>
      </c>
      <c r="E171" s="35">
        <f t="shared" si="6"/>
        <v>16.605092592592591</v>
      </c>
      <c r="F171" s="6"/>
      <c r="G171" s="6"/>
      <c r="H171" s="6"/>
      <c r="I171" s="6"/>
      <c r="J171" s="6"/>
      <c r="K171" s="6"/>
      <c r="L171" s="6"/>
    </row>
    <row r="172" spans="1:12" s="7" customFormat="1" ht="15.6" hidden="1" x14ac:dyDescent="0.3">
      <c r="A172" s="8" t="s">
        <v>125</v>
      </c>
      <c r="B172" s="34" t="s">
        <v>185</v>
      </c>
      <c r="C172" s="19">
        <f>C173+C174+C175</f>
        <v>0</v>
      </c>
      <c r="D172" s="19">
        <f>D173+D174+D175</f>
        <v>0</v>
      </c>
      <c r="E172" s="35"/>
      <c r="F172" s="6"/>
      <c r="G172" s="6"/>
      <c r="H172" s="6"/>
      <c r="I172" s="6"/>
      <c r="J172" s="6"/>
      <c r="K172" s="6"/>
      <c r="L172" s="6"/>
    </row>
    <row r="173" spans="1:12" s="7" customFormat="1" ht="72" hidden="1" x14ac:dyDescent="0.3">
      <c r="A173" s="20" t="s">
        <v>151</v>
      </c>
      <c r="B173" s="33" t="s">
        <v>209</v>
      </c>
      <c r="C173" s="19">
        <v>0</v>
      </c>
      <c r="D173" s="19"/>
      <c r="E173" s="35"/>
      <c r="F173" s="6"/>
      <c r="G173" s="6"/>
      <c r="H173" s="6"/>
      <c r="I173" s="6"/>
      <c r="J173" s="6"/>
      <c r="K173" s="6"/>
      <c r="L173" s="6"/>
    </row>
    <row r="174" spans="1:12" s="7" customFormat="1" ht="72" hidden="1" x14ac:dyDescent="0.3">
      <c r="A174" s="20" t="s">
        <v>151</v>
      </c>
      <c r="B174" s="33" t="s">
        <v>186</v>
      </c>
      <c r="C174" s="19">
        <v>0</v>
      </c>
      <c r="D174" s="19"/>
      <c r="E174" s="35"/>
      <c r="F174" s="6"/>
      <c r="G174" s="6"/>
      <c r="H174" s="6"/>
      <c r="I174" s="6"/>
      <c r="J174" s="6"/>
      <c r="K174" s="6"/>
      <c r="L174" s="6"/>
    </row>
    <row r="175" spans="1:12" s="7" customFormat="1" ht="72" hidden="1" x14ac:dyDescent="0.3">
      <c r="A175" s="20" t="s">
        <v>151</v>
      </c>
      <c r="B175" s="33" t="s">
        <v>208</v>
      </c>
      <c r="C175" s="19">
        <v>0</v>
      </c>
      <c r="D175" s="19"/>
      <c r="E175" s="35"/>
      <c r="F175" s="6"/>
      <c r="G175" s="6"/>
      <c r="H175" s="6"/>
      <c r="I175" s="6"/>
      <c r="J175" s="6"/>
      <c r="K175" s="6"/>
      <c r="L175" s="6"/>
    </row>
    <row r="176" spans="1:12" s="7" customFormat="1" ht="72" x14ac:dyDescent="0.3">
      <c r="A176" s="20" t="s">
        <v>151</v>
      </c>
      <c r="B176" s="33" t="s">
        <v>361</v>
      </c>
      <c r="C176" s="19">
        <v>86400</v>
      </c>
      <c r="D176" s="19">
        <v>14346.8</v>
      </c>
      <c r="E176" s="35">
        <f t="shared" si="6"/>
        <v>16.605092592592591</v>
      </c>
      <c r="F176" s="6"/>
      <c r="G176" s="6"/>
      <c r="H176" s="6"/>
      <c r="I176" s="6"/>
      <c r="J176" s="6"/>
      <c r="K176" s="6"/>
      <c r="L176" s="6"/>
    </row>
    <row r="177" spans="1:12" s="7" customFormat="1" ht="72" hidden="1" x14ac:dyDescent="0.3">
      <c r="A177" s="20" t="s">
        <v>151</v>
      </c>
      <c r="B177" s="33" t="s">
        <v>274</v>
      </c>
      <c r="C177" s="19">
        <v>0</v>
      </c>
      <c r="D177" s="19">
        <v>0</v>
      </c>
      <c r="E177" s="35"/>
      <c r="F177" s="6"/>
      <c r="G177" s="6"/>
      <c r="H177" s="6"/>
      <c r="I177" s="6"/>
      <c r="J177" s="6"/>
      <c r="K177" s="6"/>
      <c r="L177" s="6"/>
    </row>
    <row r="178" spans="1:12" s="7" customFormat="1" ht="15.6" x14ac:dyDescent="0.3">
      <c r="A178" s="8" t="s">
        <v>120</v>
      </c>
      <c r="B178" s="38" t="s">
        <v>121</v>
      </c>
      <c r="C178" s="29">
        <f>C179+C181</f>
        <v>3873200</v>
      </c>
      <c r="D178" s="29">
        <f>D179+D181</f>
        <v>0</v>
      </c>
      <c r="E178" s="35">
        <f t="shared" si="6"/>
        <v>0</v>
      </c>
      <c r="F178" s="6"/>
      <c r="G178" s="6"/>
      <c r="H178" s="6"/>
      <c r="I178" s="6"/>
      <c r="J178" s="6"/>
      <c r="K178" s="6"/>
      <c r="L178" s="6"/>
    </row>
    <row r="179" spans="1:12" s="7" customFormat="1" ht="46.8" x14ac:dyDescent="0.3">
      <c r="A179" s="8" t="s">
        <v>235</v>
      </c>
      <c r="B179" s="40" t="s">
        <v>301</v>
      </c>
      <c r="C179" s="29">
        <f>C180</f>
        <v>3873200</v>
      </c>
      <c r="D179" s="29">
        <f>D180</f>
        <v>0</v>
      </c>
      <c r="E179" s="35">
        <f t="shared" si="6"/>
        <v>0</v>
      </c>
      <c r="F179" s="6"/>
      <c r="G179" s="6"/>
      <c r="H179" s="6"/>
      <c r="I179" s="6"/>
      <c r="J179" s="6"/>
      <c r="K179" s="6"/>
      <c r="L179" s="6"/>
    </row>
    <row r="180" spans="1:12" s="7" customFormat="1" ht="18" customHeight="1" x14ac:dyDescent="0.3">
      <c r="A180" s="8" t="s">
        <v>137</v>
      </c>
      <c r="B180" s="34" t="s">
        <v>409</v>
      </c>
      <c r="C180" s="19">
        <v>3873200</v>
      </c>
      <c r="D180" s="19">
        <v>0</v>
      </c>
      <c r="E180" s="35"/>
      <c r="F180" s="6"/>
      <c r="G180" s="6"/>
      <c r="H180" s="6"/>
      <c r="I180" s="6"/>
      <c r="J180" s="6"/>
      <c r="K180" s="6"/>
      <c r="L180" s="6"/>
    </row>
    <row r="181" spans="1:12" s="7" customFormat="1" ht="18" hidden="1" customHeight="1" x14ac:dyDescent="0.3">
      <c r="A181" s="3" t="s">
        <v>136</v>
      </c>
      <c r="B181" s="34" t="s">
        <v>241</v>
      </c>
      <c r="C181" s="19">
        <f>C182+C183</f>
        <v>0</v>
      </c>
      <c r="D181" s="29">
        <f>D182+D183</f>
        <v>0</v>
      </c>
      <c r="E181" s="35"/>
      <c r="F181" s="6"/>
      <c r="G181" s="6"/>
      <c r="H181" s="6"/>
      <c r="I181" s="6"/>
      <c r="J181" s="6"/>
      <c r="K181" s="6"/>
      <c r="L181" s="6"/>
    </row>
    <row r="182" spans="1:12" s="7" customFormat="1" ht="18" hidden="1" customHeight="1" x14ac:dyDescent="0.3">
      <c r="A182" s="8" t="s">
        <v>136</v>
      </c>
      <c r="B182" s="34" t="s">
        <v>307</v>
      </c>
      <c r="C182" s="19">
        <v>0</v>
      </c>
      <c r="D182" s="19">
        <v>0</v>
      </c>
      <c r="E182" s="35"/>
      <c r="F182" s="6"/>
      <c r="G182" s="6"/>
      <c r="H182" s="6"/>
      <c r="I182" s="6"/>
      <c r="J182" s="6"/>
      <c r="K182" s="6"/>
      <c r="L182" s="6"/>
    </row>
    <row r="183" spans="1:12" s="7" customFormat="1" ht="18" hidden="1" customHeight="1" x14ac:dyDescent="0.3">
      <c r="A183" s="8" t="s">
        <v>136</v>
      </c>
      <c r="B183" s="34" t="s">
        <v>308</v>
      </c>
      <c r="C183" s="19">
        <v>0</v>
      </c>
      <c r="D183" s="19">
        <v>0</v>
      </c>
      <c r="E183" s="35"/>
      <c r="F183" s="6"/>
      <c r="G183" s="6"/>
      <c r="H183" s="6"/>
      <c r="I183" s="6"/>
      <c r="J183" s="6"/>
      <c r="K183" s="6"/>
      <c r="L183" s="6"/>
    </row>
    <row r="184" spans="1:12" s="7" customFormat="1" ht="15.6" x14ac:dyDescent="0.3">
      <c r="A184" s="8" t="s">
        <v>54</v>
      </c>
      <c r="B184" s="38" t="s">
        <v>55</v>
      </c>
      <c r="C184" s="29">
        <f>C197+C215+C219+C223+C224+C232+C236+C240+C243+C250+C254+C256+C257+C261</f>
        <v>12518812.68</v>
      </c>
      <c r="D184" s="29">
        <f>D197+D215+D219+D223+D224+D232+D236+D240+D243+D250+D254+D256+D257+D261</f>
        <v>914338.91</v>
      </c>
      <c r="E184" s="35">
        <f t="shared" si="6"/>
        <v>7.3037190776146357</v>
      </c>
      <c r="F184" s="6"/>
      <c r="G184" s="6"/>
      <c r="H184" s="6"/>
      <c r="I184" s="6"/>
      <c r="J184" s="6"/>
      <c r="K184" s="6"/>
      <c r="L184" s="6"/>
    </row>
    <row r="185" spans="1:12" s="7" customFormat="1" ht="15.6" hidden="1" x14ac:dyDescent="0.3">
      <c r="A185" s="20" t="s">
        <v>49</v>
      </c>
      <c r="B185" s="33" t="s">
        <v>154</v>
      </c>
      <c r="C185" s="19"/>
      <c r="D185" s="19"/>
      <c r="E185" s="35" t="e">
        <f t="shared" si="6"/>
        <v>#DIV/0!</v>
      </c>
      <c r="F185" s="6"/>
      <c r="G185" s="6"/>
      <c r="H185" s="6"/>
      <c r="I185" s="6"/>
      <c r="J185" s="6"/>
      <c r="K185" s="6"/>
      <c r="L185" s="6"/>
    </row>
    <row r="186" spans="1:12" s="7" customFormat="1" ht="15.6" hidden="1" x14ac:dyDescent="0.3">
      <c r="A186" s="20" t="s">
        <v>155</v>
      </c>
      <c r="B186" s="33" t="s">
        <v>156</v>
      </c>
      <c r="C186" s="19"/>
      <c r="D186" s="19"/>
      <c r="E186" s="35" t="e">
        <f t="shared" si="6"/>
        <v>#DIV/0!</v>
      </c>
      <c r="F186" s="6"/>
      <c r="G186" s="6"/>
      <c r="H186" s="6"/>
      <c r="I186" s="6"/>
      <c r="J186" s="6"/>
      <c r="K186" s="6"/>
      <c r="L186" s="6"/>
    </row>
    <row r="187" spans="1:12" s="7" customFormat="1" ht="15.6" hidden="1" x14ac:dyDescent="0.3">
      <c r="A187" s="20" t="s">
        <v>54</v>
      </c>
      <c r="B187" s="33" t="s">
        <v>157</v>
      </c>
      <c r="C187" s="19"/>
      <c r="D187" s="19"/>
      <c r="E187" s="35" t="e">
        <f t="shared" si="6"/>
        <v>#DIV/0!</v>
      </c>
      <c r="F187" s="6"/>
      <c r="G187" s="6"/>
      <c r="H187" s="6"/>
      <c r="I187" s="6"/>
      <c r="J187" s="6"/>
      <c r="K187" s="6"/>
      <c r="L187" s="6"/>
    </row>
    <row r="188" spans="1:12" s="7" customFormat="1" ht="98.4" hidden="1" customHeight="1" x14ac:dyDescent="0.3">
      <c r="A188" s="20" t="s">
        <v>152</v>
      </c>
      <c r="B188" s="33" t="s">
        <v>210</v>
      </c>
      <c r="C188" s="19">
        <v>0</v>
      </c>
      <c r="D188" s="19"/>
      <c r="E188" s="35" t="e">
        <f t="shared" si="6"/>
        <v>#DIV/0!</v>
      </c>
      <c r="F188" s="6"/>
      <c r="G188" s="6"/>
      <c r="H188" s="6"/>
      <c r="I188" s="6"/>
      <c r="J188" s="6"/>
      <c r="K188" s="6"/>
      <c r="L188" s="6"/>
    </row>
    <row r="189" spans="1:12" s="7" customFormat="1" ht="98.4" hidden="1" customHeight="1" x14ac:dyDescent="0.3">
      <c r="A189" s="20" t="s">
        <v>152</v>
      </c>
      <c r="B189" s="33" t="s">
        <v>211</v>
      </c>
      <c r="C189" s="19">
        <v>0</v>
      </c>
      <c r="D189" s="19"/>
      <c r="E189" s="35" t="e">
        <f t="shared" si="6"/>
        <v>#DIV/0!</v>
      </c>
      <c r="F189" s="6"/>
      <c r="G189" s="6"/>
      <c r="H189" s="6"/>
      <c r="I189" s="6"/>
      <c r="J189" s="6"/>
      <c r="K189" s="6"/>
      <c r="L189" s="6"/>
    </row>
    <row r="190" spans="1:12" s="7" customFormat="1" ht="88.2" hidden="1" customHeight="1" x14ac:dyDescent="0.3">
      <c r="A190" s="20" t="s">
        <v>152</v>
      </c>
      <c r="B190" s="33" t="s">
        <v>212</v>
      </c>
      <c r="C190" s="19">
        <v>0</v>
      </c>
      <c r="D190" s="19"/>
      <c r="E190" s="35" t="e">
        <f t="shared" si="6"/>
        <v>#DIV/0!</v>
      </c>
      <c r="F190" s="6"/>
      <c r="G190" s="6"/>
      <c r="H190" s="6"/>
      <c r="I190" s="6"/>
      <c r="J190" s="6"/>
      <c r="K190" s="6"/>
      <c r="L190" s="6"/>
    </row>
    <row r="191" spans="1:12" s="7" customFormat="1" ht="88.2" hidden="1" customHeight="1" x14ac:dyDescent="0.3">
      <c r="A191" s="20" t="s">
        <v>152</v>
      </c>
      <c r="B191" s="33" t="s">
        <v>213</v>
      </c>
      <c r="C191" s="19">
        <v>0</v>
      </c>
      <c r="D191" s="19"/>
      <c r="E191" s="35" t="e">
        <f t="shared" si="6"/>
        <v>#DIV/0!</v>
      </c>
      <c r="F191" s="6"/>
      <c r="G191" s="6"/>
      <c r="H191" s="6"/>
      <c r="I191" s="6"/>
      <c r="J191" s="6"/>
      <c r="K191" s="6"/>
      <c r="L191" s="6"/>
    </row>
    <row r="192" spans="1:12" s="7" customFormat="1" ht="88.2" hidden="1" customHeight="1" x14ac:dyDescent="0.3">
      <c r="A192" s="20" t="s">
        <v>152</v>
      </c>
      <c r="B192" s="33" t="s">
        <v>214</v>
      </c>
      <c r="C192" s="19">
        <v>0</v>
      </c>
      <c r="D192" s="19"/>
      <c r="E192" s="35" t="e">
        <f t="shared" si="6"/>
        <v>#DIV/0!</v>
      </c>
      <c r="F192" s="6"/>
      <c r="G192" s="6"/>
      <c r="H192" s="6"/>
      <c r="I192" s="6"/>
      <c r="J192" s="6"/>
      <c r="K192" s="6"/>
      <c r="L192" s="6"/>
    </row>
    <row r="193" spans="1:12" s="7" customFormat="1" ht="84" hidden="1" customHeight="1" x14ac:dyDescent="0.3">
      <c r="A193" s="20" t="s">
        <v>152</v>
      </c>
      <c r="B193" s="33" t="s">
        <v>187</v>
      </c>
      <c r="C193" s="19">
        <v>0</v>
      </c>
      <c r="D193" s="19"/>
      <c r="E193" s="35" t="e">
        <f t="shared" si="6"/>
        <v>#DIV/0!</v>
      </c>
      <c r="F193" s="6"/>
      <c r="G193" s="6"/>
      <c r="H193" s="6"/>
      <c r="I193" s="6"/>
      <c r="J193" s="6"/>
      <c r="K193" s="6"/>
      <c r="L193" s="6"/>
    </row>
    <row r="194" spans="1:12" s="7" customFormat="1" ht="85.8" hidden="1" customHeight="1" x14ac:dyDescent="0.3">
      <c r="A194" s="20" t="s">
        <v>152</v>
      </c>
      <c r="B194" s="33" t="s">
        <v>201</v>
      </c>
      <c r="C194" s="19">
        <v>0</v>
      </c>
      <c r="D194" s="19"/>
      <c r="E194" s="35" t="e">
        <f t="shared" si="6"/>
        <v>#DIV/0!</v>
      </c>
      <c r="F194" s="6"/>
      <c r="G194" s="6"/>
      <c r="H194" s="6"/>
      <c r="I194" s="6"/>
      <c r="J194" s="6"/>
      <c r="K194" s="6"/>
      <c r="L194" s="6"/>
    </row>
    <row r="195" spans="1:12" s="7" customFormat="1" ht="85.8" hidden="1" customHeight="1" x14ac:dyDescent="0.3">
      <c r="A195" s="20" t="str">
        <f t="shared" ref="A195" si="7">A196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195" s="33"/>
      <c r="C195" s="19">
        <v>0</v>
      </c>
      <c r="D195" s="19">
        <v>0</v>
      </c>
      <c r="E195" s="35" t="e">
        <f t="shared" si="6"/>
        <v>#DIV/0!</v>
      </c>
      <c r="F195" s="6"/>
      <c r="G195" s="6"/>
      <c r="H195" s="6"/>
      <c r="I195" s="6"/>
      <c r="J195" s="6"/>
      <c r="K195" s="6"/>
      <c r="L195" s="6"/>
    </row>
    <row r="196" spans="1:12" s="7" customFormat="1" ht="85.8" hidden="1" customHeight="1" x14ac:dyDescent="0.3">
      <c r="A196" s="20" t="str">
        <f t="shared" ref="A196" si="8">A200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196" s="33"/>
      <c r="C196" s="19">
        <v>0</v>
      </c>
      <c r="D196" s="19">
        <v>0</v>
      </c>
      <c r="E196" s="35" t="e">
        <f t="shared" si="6"/>
        <v>#DIV/0!</v>
      </c>
      <c r="F196" s="6"/>
      <c r="G196" s="6"/>
      <c r="H196" s="6"/>
      <c r="I196" s="6"/>
      <c r="J196" s="6"/>
      <c r="K196" s="6"/>
      <c r="L196" s="6"/>
    </row>
    <row r="197" spans="1:12" s="7" customFormat="1" ht="85.8" customHeight="1" x14ac:dyDescent="0.3">
      <c r="A197" s="20" t="s">
        <v>152</v>
      </c>
      <c r="B197" s="33" t="s">
        <v>305</v>
      </c>
      <c r="C197" s="19">
        <f>C198+C199+C200+C201+C202+C203+C204+C205+C206+C207+C209+C210+C211+C212+C213+C214</f>
        <v>2469555.08</v>
      </c>
      <c r="D197" s="19">
        <f>D198+D199+D200+D201+D202+D203+D204+D205+D206+D207+D209+D210+D211+D212+D213+D214</f>
        <v>849505.91</v>
      </c>
      <c r="E197" s="35">
        <f t="shared" si="6"/>
        <v>34.399148125094662</v>
      </c>
      <c r="F197" s="6"/>
      <c r="G197" s="6"/>
      <c r="H197" s="6"/>
      <c r="I197" s="6"/>
      <c r="J197" s="6"/>
      <c r="K197" s="6"/>
      <c r="L197" s="6"/>
    </row>
    <row r="198" spans="1:12" s="7" customFormat="1" ht="85.8" customHeight="1" x14ac:dyDescent="0.3">
      <c r="A198" s="20" t="s">
        <v>152</v>
      </c>
      <c r="B198" s="33" t="s">
        <v>411</v>
      </c>
      <c r="C198" s="19">
        <v>210822</v>
      </c>
      <c r="D198" s="19">
        <v>0</v>
      </c>
      <c r="E198" s="35">
        <f t="shared" si="6"/>
        <v>0</v>
      </c>
      <c r="F198" s="6"/>
      <c r="G198" s="6"/>
      <c r="H198" s="6"/>
      <c r="I198" s="6"/>
      <c r="J198" s="6"/>
      <c r="K198" s="6"/>
      <c r="L198" s="6"/>
    </row>
    <row r="199" spans="1:12" s="7" customFormat="1" ht="85.8" customHeight="1" x14ac:dyDescent="0.3">
      <c r="A199" s="20" t="s">
        <v>152</v>
      </c>
      <c r="B199" s="33" t="s">
        <v>412</v>
      </c>
      <c r="C199" s="19">
        <v>114000</v>
      </c>
      <c r="D199" s="19">
        <v>71200</v>
      </c>
      <c r="E199" s="35">
        <f t="shared" si="6"/>
        <v>62.456140350877199</v>
      </c>
      <c r="F199" s="6"/>
      <c r="G199" s="6"/>
      <c r="H199" s="6"/>
      <c r="I199" s="6"/>
      <c r="J199" s="6"/>
      <c r="K199" s="6"/>
      <c r="L199" s="6"/>
    </row>
    <row r="200" spans="1:12" s="7" customFormat="1" ht="90.6" customHeight="1" x14ac:dyDescent="0.3">
      <c r="A200" s="20" t="s">
        <v>152</v>
      </c>
      <c r="B200" s="33" t="s">
        <v>362</v>
      </c>
      <c r="C200" s="19">
        <v>600000</v>
      </c>
      <c r="D200" s="19">
        <v>0</v>
      </c>
      <c r="E200" s="35">
        <f t="shared" si="6"/>
        <v>0</v>
      </c>
      <c r="F200" s="6"/>
      <c r="G200" s="6"/>
      <c r="H200" s="6"/>
      <c r="I200" s="6"/>
      <c r="J200" s="6"/>
      <c r="K200" s="6"/>
      <c r="L200" s="6"/>
    </row>
    <row r="201" spans="1:12" s="7" customFormat="1" ht="90.6" customHeight="1" x14ac:dyDescent="0.3">
      <c r="A201" s="20" t="s">
        <v>152</v>
      </c>
      <c r="B201" s="33" t="s">
        <v>366</v>
      </c>
      <c r="C201" s="19">
        <v>167287.91</v>
      </c>
      <c r="D201" s="19">
        <v>0</v>
      </c>
      <c r="E201" s="35">
        <f t="shared" si="6"/>
        <v>0</v>
      </c>
      <c r="F201" s="6"/>
      <c r="G201" s="6"/>
      <c r="H201" s="6"/>
      <c r="I201" s="6"/>
      <c r="J201" s="6"/>
      <c r="K201" s="6"/>
      <c r="L201" s="6"/>
    </row>
    <row r="202" spans="1:12" s="7" customFormat="1" ht="129.6" x14ac:dyDescent="0.3">
      <c r="A202" s="20" t="s">
        <v>152</v>
      </c>
      <c r="B202" s="33" t="s">
        <v>363</v>
      </c>
      <c r="C202" s="19">
        <v>325600</v>
      </c>
      <c r="D202" s="19">
        <v>40000</v>
      </c>
      <c r="E202" s="35">
        <f t="shared" si="6"/>
        <v>12.285012285012286</v>
      </c>
      <c r="F202" s="16"/>
      <c r="G202" s="6"/>
      <c r="H202" s="6"/>
      <c r="I202" s="6"/>
      <c r="J202" s="6"/>
      <c r="K202" s="6"/>
      <c r="L202" s="6"/>
    </row>
    <row r="203" spans="1:12" s="7" customFormat="1" ht="129.6" x14ac:dyDescent="0.3">
      <c r="A203" s="20" t="s">
        <v>152</v>
      </c>
      <c r="B203" s="33" t="s">
        <v>365</v>
      </c>
      <c r="C203" s="19">
        <v>115000</v>
      </c>
      <c r="D203" s="19">
        <v>14616.5</v>
      </c>
      <c r="E203" s="35">
        <f t="shared" si="6"/>
        <v>12.709999999999999</v>
      </c>
      <c r="F203" s="16"/>
      <c r="G203" s="6"/>
      <c r="H203" s="6"/>
      <c r="I203" s="6"/>
      <c r="J203" s="6"/>
      <c r="K203" s="6"/>
      <c r="L203" s="6"/>
    </row>
    <row r="204" spans="1:12" s="7" customFormat="1" ht="129.6" x14ac:dyDescent="0.3">
      <c r="A204" s="20" t="s">
        <v>152</v>
      </c>
      <c r="B204" s="33" t="s">
        <v>364</v>
      </c>
      <c r="C204" s="19">
        <v>4200</v>
      </c>
      <c r="D204" s="19">
        <v>0</v>
      </c>
      <c r="E204" s="35">
        <f t="shared" si="6"/>
        <v>0</v>
      </c>
      <c r="F204" s="6"/>
      <c r="G204" s="6"/>
      <c r="H204" s="6"/>
      <c r="I204" s="6"/>
      <c r="J204" s="6"/>
      <c r="K204" s="6"/>
      <c r="L204" s="6"/>
    </row>
    <row r="205" spans="1:12" s="7" customFormat="1" ht="109.2" customHeight="1" x14ac:dyDescent="0.3">
      <c r="A205" s="20" t="s">
        <v>152</v>
      </c>
      <c r="B205" s="33" t="s">
        <v>413</v>
      </c>
      <c r="C205" s="19">
        <v>37500</v>
      </c>
      <c r="D205" s="19">
        <v>0</v>
      </c>
      <c r="E205" s="35">
        <f t="shared" si="6"/>
        <v>0</v>
      </c>
      <c r="F205" s="6"/>
      <c r="G205" s="6"/>
      <c r="H205" s="6"/>
      <c r="I205" s="6"/>
      <c r="J205" s="6"/>
      <c r="K205" s="6"/>
      <c r="L205" s="6"/>
    </row>
    <row r="206" spans="1:12" s="7" customFormat="1" ht="94.8" hidden="1" customHeight="1" x14ac:dyDescent="0.3">
      <c r="A206" s="20" t="s">
        <v>152</v>
      </c>
      <c r="B206" s="33" t="s">
        <v>275</v>
      </c>
      <c r="C206" s="19">
        <v>0</v>
      </c>
      <c r="D206" s="19"/>
      <c r="E206" s="35" t="e">
        <f t="shared" si="6"/>
        <v>#DIV/0!</v>
      </c>
      <c r="F206" s="6"/>
      <c r="G206" s="6"/>
      <c r="H206" s="6"/>
      <c r="I206" s="6"/>
      <c r="J206" s="6"/>
      <c r="K206" s="6"/>
      <c r="L206" s="6"/>
    </row>
    <row r="207" spans="1:12" s="7" customFormat="1" ht="25.8" customHeight="1" x14ac:dyDescent="0.3">
      <c r="A207" s="20" t="s">
        <v>153</v>
      </c>
      <c r="B207" s="33" t="s">
        <v>188</v>
      </c>
      <c r="C207" s="19">
        <f>C208</f>
        <v>67900</v>
      </c>
      <c r="D207" s="19">
        <f>D208</f>
        <v>17058.240000000002</v>
      </c>
      <c r="E207" s="35">
        <f t="shared" si="6"/>
        <v>25.122592047128133</v>
      </c>
      <c r="F207" s="6"/>
      <c r="G207" s="6"/>
      <c r="H207" s="6"/>
      <c r="I207" s="6"/>
      <c r="J207" s="6"/>
      <c r="K207" s="6"/>
      <c r="L207" s="6"/>
    </row>
    <row r="208" spans="1:12" s="7" customFormat="1" ht="129.6" x14ac:dyDescent="0.3">
      <c r="A208" s="20" t="s">
        <v>152</v>
      </c>
      <c r="B208" s="33" t="s">
        <v>367</v>
      </c>
      <c r="C208" s="19">
        <v>67900</v>
      </c>
      <c r="D208" s="19">
        <v>17058.240000000002</v>
      </c>
      <c r="E208" s="35">
        <f t="shared" si="6"/>
        <v>25.122592047128133</v>
      </c>
      <c r="F208" s="16"/>
      <c r="G208" s="6"/>
      <c r="H208" s="6"/>
      <c r="I208" s="6"/>
      <c r="J208" s="6"/>
      <c r="K208" s="6"/>
      <c r="L208" s="6"/>
    </row>
    <row r="209" spans="1:12" s="7" customFormat="1" ht="129.6" x14ac:dyDescent="0.3">
      <c r="A209" s="20" t="s">
        <v>152</v>
      </c>
      <c r="B209" s="33" t="s">
        <v>382</v>
      </c>
      <c r="C209" s="19">
        <v>529745.17000000004</v>
      </c>
      <c r="D209" s="19">
        <v>529725.17000000004</v>
      </c>
      <c r="E209" s="35">
        <f t="shared" si="6"/>
        <v>99.996224599839195</v>
      </c>
      <c r="F209" s="16"/>
      <c r="G209" s="6"/>
      <c r="H209" s="6"/>
      <c r="I209" s="6"/>
      <c r="J209" s="6"/>
      <c r="K209" s="6"/>
      <c r="L209" s="6"/>
    </row>
    <row r="210" spans="1:12" s="7" customFormat="1" ht="114" customHeight="1" x14ac:dyDescent="0.3">
      <c r="A210" s="20" t="s">
        <v>152</v>
      </c>
      <c r="B210" s="33" t="s">
        <v>368</v>
      </c>
      <c r="C210" s="19">
        <v>208000</v>
      </c>
      <c r="D210" s="19">
        <v>134569</v>
      </c>
      <c r="E210" s="35">
        <f t="shared" si="6"/>
        <v>64.696634615384625</v>
      </c>
      <c r="F210" s="6"/>
      <c r="G210" s="6"/>
      <c r="H210" s="6"/>
      <c r="I210" s="6"/>
      <c r="J210" s="6"/>
      <c r="K210" s="6"/>
      <c r="L210" s="6"/>
    </row>
    <row r="211" spans="1:12" s="7" customFormat="1" ht="114" customHeight="1" x14ac:dyDescent="0.3">
      <c r="A211" s="20" t="s">
        <v>152</v>
      </c>
      <c r="B211" s="33" t="s">
        <v>369</v>
      </c>
      <c r="C211" s="19">
        <v>50000</v>
      </c>
      <c r="D211" s="19">
        <v>15937</v>
      </c>
      <c r="E211" s="35">
        <f t="shared" si="6"/>
        <v>31.874000000000002</v>
      </c>
      <c r="F211" s="6"/>
      <c r="G211" s="6"/>
      <c r="H211" s="6"/>
      <c r="I211" s="6"/>
      <c r="J211" s="6"/>
      <c r="K211" s="6"/>
      <c r="L211" s="6"/>
    </row>
    <row r="212" spans="1:12" s="7" customFormat="1" ht="114" hidden="1" customHeight="1" x14ac:dyDescent="0.3">
      <c r="A212" s="20" t="s">
        <v>152</v>
      </c>
      <c r="B212" s="33" t="s">
        <v>317</v>
      </c>
      <c r="C212" s="19">
        <v>0</v>
      </c>
      <c r="D212" s="19"/>
      <c r="E212" s="35" t="e">
        <f t="shared" si="6"/>
        <v>#DIV/0!</v>
      </c>
      <c r="F212" s="6"/>
      <c r="G212" s="6"/>
      <c r="H212" s="6"/>
      <c r="I212" s="6"/>
      <c r="J212" s="6"/>
      <c r="K212" s="6"/>
      <c r="L212" s="6"/>
    </row>
    <row r="213" spans="1:12" s="7" customFormat="1" ht="112.8" customHeight="1" x14ac:dyDescent="0.3">
      <c r="A213" s="20" t="s">
        <v>152</v>
      </c>
      <c r="B213" s="33" t="s">
        <v>370</v>
      </c>
      <c r="C213" s="19">
        <v>39500</v>
      </c>
      <c r="D213" s="19">
        <v>26400</v>
      </c>
      <c r="E213" s="35">
        <f t="shared" si="6"/>
        <v>66.835443037974684</v>
      </c>
      <c r="F213" s="6"/>
      <c r="G213" s="6"/>
      <c r="H213" s="6"/>
      <c r="I213" s="6"/>
      <c r="J213" s="6"/>
      <c r="K213" s="6"/>
      <c r="L213" s="6"/>
    </row>
    <row r="214" spans="1:12" s="7" customFormat="1" ht="48.6" hidden="1" customHeight="1" x14ac:dyDescent="0.3">
      <c r="A214" s="20" t="s">
        <v>152</v>
      </c>
      <c r="B214" s="33" t="s">
        <v>389</v>
      </c>
      <c r="C214" s="19">
        <v>0</v>
      </c>
      <c r="D214" s="19"/>
      <c r="E214" s="35" t="e">
        <f t="shared" si="6"/>
        <v>#DIV/0!</v>
      </c>
      <c r="F214" s="6"/>
      <c r="G214" s="6"/>
      <c r="H214" s="6"/>
      <c r="I214" s="6"/>
      <c r="J214" s="6"/>
      <c r="K214" s="6"/>
      <c r="L214" s="6"/>
    </row>
    <row r="215" spans="1:12" s="7" customFormat="1" ht="48.6" customHeight="1" x14ac:dyDescent="0.3">
      <c r="A215" s="20" t="s">
        <v>270</v>
      </c>
      <c r="B215" s="33" t="s">
        <v>306</v>
      </c>
      <c r="C215" s="19">
        <f>C216+C217+C218</f>
        <v>44000</v>
      </c>
      <c r="D215" s="19">
        <f>D216+D217+D218</f>
        <v>35600</v>
      </c>
      <c r="E215" s="35">
        <f t="shared" si="6"/>
        <v>80.909090909090907</v>
      </c>
      <c r="F215" s="6"/>
      <c r="G215" s="6"/>
      <c r="H215" s="6"/>
      <c r="I215" s="6"/>
      <c r="J215" s="6"/>
      <c r="K215" s="6"/>
      <c r="L215" s="6"/>
    </row>
    <row r="216" spans="1:12" s="7" customFormat="1" ht="48.6" hidden="1" customHeight="1" x14ac:dyDescent="0.3">
      <c r="A216" s="20" t="s">
        <v>270</v>
      </c>
      <c r="B216" s="33" t="s">
        <v>261</v>
      </c>
      <c r="C216" s="19">
        <v>0</v>
      </c>
      <c r="D216" s="19"/>
      <c r="E216" s="35" t="e">
        <f t="shared" si="6"/>
        <v>#DIV/0!</v>
      </c>
      <c r="F216" s="6"/>
      <c r="G216" s="6"/>
      <c r="H216" s="6"/>
      <c r="I216" s="6"/>
      <c r="J216" s="6"/>
      <c r="K216" s="6"/>
      <c r="L216" s="6"/>
    </row>
    <row r="217" spans="1:12" s="7" customFormat="1" ht="48.6" customHeight="1" x14ac:dyDescent="0.3">
      <c r="A217" s="20" t="s">
        <v>270</v>
      </c>
      <c r="B217" s="33" t="s">
        <v>410</v>
      </c>
      <c r="C217" s="19">
        <v>44000</v>
      </c>
      <c r="D217" s="19">
        <v>35600</v>
      </c>
      <c r="E217" s="35">
        <f t="shared" si="6"/>
        <v>80.909090909090907</v>
      </c>
      <c r="F217" s="6"/>
      <c r="G217" s="6"/>
      <c r="H217" s="6"/>
      <c r="I217" s="6"/>
      <c r="J217" s="6"/>
      <c r="K217" s="6"/>
      <c r="L217" s="6"/>
    </row>
    <row r="218" spans="1:12" s="7" customFormat="1" ht="48.6" hidden="1" customHeight="1" x14ac:dyDescent="0.3">
      <c r="A218" s="20" t="s">
        <v>270</v>
      </c>
      <c r="B218" s="33" t="s">
        <v>280</v>
      </c>
      <c r="C218" s="19">
        <v>0</v>
      </c>
      <c r="D218" s="19">
        <v>0</v>
      </c>
      <c r="E218" s="35" t="e">
        <f t="shared" si="6"/>
        <v>#DIV/0!</v>
      </c>
      <c r="F218" s="6"/>
      <c r="G218" s="6"/>
      <c r="H218" s="6"/>
      <c r="I218" s="6"/>
      <c r="J218" s="6"/>
      <c r="K218" s="6"/>
      <c r="L218" s="6"/>
    </row>
    <row r="219" spans="1:12" s="7" customFormat="1" ht="15.6" x14ac:dyDescent="0.3">
      <c r="A219" s="20" t="s">
        <v>158</v>
      </c>
      <c r="B219" s="33" t="s">
        <v>189</v>
      </c>
      <c r="C219" s="19">
        <f>C220</f>
        <v>139600</v>
      </c>
      <c r="D219" s="19">
        <f>D220</f>
        <v>29233</v>
      </c>
      <c r="E219" s="35">
        <f t="shared" si="6"/>
        <v>20.940544412607451</v>
      </c>
      <c r="F219" s="6"/>
      <c r="G219" s="6"/>
      <c r="H219" s="6"/>
      <c r="I219" s="6"/>
      <c r="J219" s="6"/>
      <c r="K219" s="6"/>
      <c r="L219" s="6"/>
    </row>
    <row r="220" spans="1:12" s="7" customFormat="1" ht="15.6" x14ac:dyDescent="0.3">
      <c r="A220" s="20" t="s">
        <v>159</v>
      </c>
      <c r="B220" s="33" t="s">
        <v>190</v>
      </c>
      <c r="C220" s="19">
        <f>C221+C222</f>
        <v>139600</v>
      </c>
      <c r="D220" s="19">
        <f>D221+D222</f>
        <v>29233</v>
      </c>
      <c r="E220" s="35">
        <f t="shared" si="6"/>
        <v>20.940544412607451</v>
      </c>
      <c r="F220" s="6"/>
      <c r="G220" s="6"/>
      <c r="H220" s="6"/>
      <c r="I220" s="6"/>
      <c r="J220" s="6"/>
      <c r="K220" s="6"/>
      <c r="L220" s="6"/>
    </row>
    <row r="221" spans="1:12" s="7" customFormat="1" ht="15.6" x14ac:dyDescent="0.3">
      <c r="A221" s="20" t="s">
        <v>113</v>
      </c>
      <c r="B221" s="33" t="s">
        <v>371</v>
      </c>
      <c r="C221" s="19">
        <v>139600</v>
      </c>
      <c r="D221" s="19">
        <v>29233</v>
      </c>
      <c r="E221" s="35">
        <f t="shared" si="6"/>
        <v>20.940544412607451</v>
      </c>
      <c r="F221" s="6"/>
      <c r="G221" s="6"/>
      <c r="H221" s="6"/>
      <c r="I221" s="6"/>
      <c r="J221" s="6"/>
      <c r="K221" s="6"/>
      <c r="L221" s="6"/>
    </row>
    <row r="222" spans="1:12" s="7" customFormat="1" ht="15.6" x14ac:dyDescent="0.3">
      <c r="A222" s="20" t="s">
        <v>113</v>
      </c>
      <c r="B222" s="33" t="s">
        <v>268</v>
      </c>
      <c r="C222" s="19">
        <v>0</v>
      </c>
      <c r="D222" s="19"/>
      <c r="E222" s="35"/>
      <c r="F222" s="6"/>
      <c r="G222" s="6"/>
      <c r="H222" s="6"/>
      <c r="I222" s="6"/>
      <c r="J222" s="6"/>
      <c r="K222" s="6"/>
      <c r="L222" s="6"/>
    </row>
    <row r="223" spans="1:12" s="7" customFormat="1" ht="129.6" x14ac:dyDescent="0.3">
      <c r="A223" s="20" t="s">
        <v>152</v>
      </c>
      <c r="B223" s="33" t="s">
        <v>381</v>
      </c>
      <c r="C223" s="19">
        <v>600000</v>
      </c>
      <c r="D223" s="19">
        <v>0</v>
      </c>
      <c r="E223" s="35">
        <f t="shared" si="6"/>
        <v>0</v>
      </c>
      <c r="F223" s="6"/>
      <c r="G223" s="6"/>
      <c r="H223" s="6"/>
      <c r="I223" s="6"/>
      <c r="J223" s="6"/>
      <c r="K223" s="6"/>
      <c r="L223" s="6"/>
    </row>
    <row r="224" spans="1:12" s="7" customFormat="1" ht="31.2" hidden="1" x14ac:dyDescent="0.3">
      <c r="A224" s="8" t="s">
        <v>269</v>
      </c>
      <c r="B224" s="34" t="s">
        <v>191</v>
      </c>
      <c r="C224" s="19">
        <f>C226+C227+C228+C229+C230+C231</f>
        <v>0</v>
      </c>
      <c r="D224" s="19">
        <f>D226+D227+D228+D229+D230+D231</f>
        <v>0</v>
      </c>
      <c r="E224" s="35" t="e">
        <f t="shared" si="6"/>
        <v>#DIV/0!</v>
      </c>
      <c r="F224" s="6"/>
      <c r="G224" s="6"/>
      <c r="H224" s="6"/>
      <c r="I224" s="6"/>
      <c r="J224" s="6"/>
      <c r="K224" s="6"/>
      <c r="L224" s="6"/>
    </row>
    <row r="225" spans="1:12" s="7" customFormat="1" ht="15.6" hidden="1" x14ac:dyDescent="0.3">
      <c r="A225" s="8"/>
      <c r="B225" s="34"/>
      <c r="C225" s="19"/>
      <c r="D225" s="19"/>
      <c r="E225" s="35" t="e">
        <f t="shared" si="6"/>
        <v>#DIV/0!</v>
      </c>
      <c r="F225" s="6"/>
      <c r="G225" s="6"/>
      <c r="H225" s="6"/>
      <c r="I225" s="6"/>
      <c r="J225" s="6"/>
      <c r="K225" s="6"/>
      <c r="L225" s="6"/>
    </row>
    <row r="226" spans="1:12" s="7" customFormat="1" ht="142.80000000000001" hidden="1" customHeight="1" x14ac:dyDescent="0.3">
      <c r="A226" s="8" t="s">
        <v>114</v>
      </c>
      <c r="B226" s="34" t="s">
        <v>242</v>
      </c>
      <c r="C226" s="19">
        <v>0</v>
      </c>
      <c r="D226" s="19"/>
      <c r="E226" s="35" t="e">
        <f t="shared" si="6"/>
        <v>#DIV/0!</v>
      </c>
      <c r="F226" s="6"/>
      <c r="G226" s="6"/>
      <c r="H226" s="6"/>
      <c r="I226" s="6"/>
      <c r="J226" s="6"/>
      <c r="K226" s="6"/>
      <c r="L226" s="6"/>
    </row>
    <row r="227" spans="1:12" s="7" customFormat="1" ht="142.80000000000001" hidden="1" customHeight="1" x14ac:dyDescent="0.3">
      <c r="A227" s="8" t="s">
        <v>114</v>
      </c>
      <c r="B227" s="34" t="s">
        <v>293</v>
      </c>
      <c r="C227" s="19">
        <v>0</v>
      </c>
      <c r="D227" s="19"/>
      <c r="E227" s="35" t="e">
        <f t="shared" si="6"/>
        <v>#DIV/0!</v>
      </c>
      <c r="F227" s="6"/>
      <c r="G227" s="6"/>
      <c r="H227" s="6"/>
      <c r="I227" s="6"/>
      <c r="J227" s="6"/>
      <c r="K227" s="6"/>
      <c r="L227" s="6"/>
    </row>
    <row r="228" spans="1:12" s="7" customFormat="1" ht="76.2" hidden="1" customHeight="1" x14ac:dyDescent="0.3">
      <c r="A228" s="8" t="s">
        <v>114</v>
      </c>
      <c r="B228" s="34" t="s">
        <v>290</v>
      </c>
      <c r="C228" s="19">
        <v>0</v>
      </c>
      <c r="D228" s="19"/>
      <c r="E228" s="35" t="e">
        <f t="shared" si="6"/>
        <v>#DIV/0!</v>
      </c>
      <c r="F228" s="6"/>
      <c r="G228" s="6"/>
      <c r="H228" s="6"/>
      <c r="I228" s="6"/>
      <c r="J228" s="6"/>
      <c r="K228" s="6"/>
      <c r="L228" s="6"/>
    </row>
    <row r="229" spans="1:12" s="7" customFormat="1" ht="76.2" hidden="1" customHeight="1" x14ac:dyDescent="0.3">
      <c r="A229" s="8" t="s">
        <v>114</v>
      </c>
      <c r="B229" s="34" t="s">
        <v>292</v>
      </c>
      <c r="C229" s="19">
        <v>0</v>
      </c>
      <c r="D229" s="19"/>
      <c r="E229" s="35" t="e">
        <f t="shared" si="6"/>
        <v>#DIV/0!</v>
      </c>
      <c r="F229" s="6"/>
      <c r="G229" s="6"/>
      <c r="H229" s="6"/>
      <c r="I229" s="6"/>
      <c r="J229" s="6"/>
      <c r="K229" s="6"/>
      <c r="L229" s="6"/>
    </row>
    <row r="230" spans="1:12" s="7" customFormat="1" ht="70.2" hidden="1" customHeight="1" x14ac:dyDescent="0.3">
      <c r="A230" s="8" t="s">
        <v>114</v>
      </c>
      <c r="B230" s="34" t="s">
        <v>294</v>
      </c>
      <c r="C230" s="19">
        <v>0</v>
      </c>
      <c r="D230" s="19"/>
      <c r="E230" s="35" t="e">
        <f t="shared" si="6"/>
        <v>#DIV/0!</v>
      </c>
      <c r="F230" s="6"/>
      <c r="G230" s="6"/>
      <c r="H230" s="6"/>
      <c r="I230" s="6"/>
      <c r="J230" s="6"/>
      <c r="K230" s="6"/>
      <c r="L230" s="6"/>
    </row>
    <row r="231" spans="1:12" s="7" customFormat="1" ht="70.2" hidden="1" customHeight="1" x14ac:dyDescent="0.3">
      <c r="A231" s="8" t="s">
        <v>144</v>
      </c>
      <c r="B231" s="34" t="s">
        <v>300</v>
      </c>
      <c r="C231" s="19">
        <v>0</v>
      </c>
      <c r="D231" s="19"/>
      <c r="E231" s="35" t="e">
        <f t="shared" si="6"/>
        <v>#DIV/0!</v>
      </c>
      <c r="F231" s="6"/>
      <c r="G231" s="6"/>
      <c r="H231" s="6"/>
      <c r="I231" s="6"/>
      <c r="J231" s="6"/>
      <c r="K231" s="6"/>
      <c r="L231" s="6"/>
    </row>
    <row r="232" spans="1:12" s="7" customFormat="1" ht="70.2" hidden="1" customHeight="1" x14ac:dyDescent="0.3">
      <c r="A232" s="8" t="s">
        <v>144</v>
      </c>
      <c r="B232" s="34" t="s">
        <v>302</v>
      </c>
      <c r="C232" s="19">
        <f>C233+C234+C235</f>
        <v>0</v>
      </c>
      <c r="D232" s="19">
        <f>D233+D234+D235</f>
        <v>0</v>
      </c>
      <c r="E232" s="35" t="e">
        <f t="shared" si="6"/>
        <v>#DIV/0!</v>
      </c>
      <c r="F232" s="6"/>
      <c r="G232" s="6"/>
      <c r="H232" s="6"/>
      <c r="I232" s="6"/>
      <c r="J232" s="6"/>
      <c r="K232" s="6"/>
      <c r="L232" s="6"/>
    </row>
    <row r="233" spans="1:12" s="7" customFormat="1" ht="70.2" hidden="1" customHeight="1" x14ac:dyDescent="0.3">
      <c r="A233" s="8" t="s">
        <v>144</v>
      </c>
      <c r="B233" s="34" t="s">
        <v>281</v>
      </c>
      <c r="C233" s="19">
        <v>0</v>
      </c>
      <c r="D233" s="19"/>
      <c r="E233" s="35" t="e">
        <f t="shared" si="6"/>
        <v>#DIV/0!</v>
      </c>
      <c r="F233" s="6"/>
      <c r="G233" s="6"/>
      <c r="H233" s="6"/>
      <c r="I233" s="6"/>
      <c r="J233" s="6"/>
      <c r="K233" s="6"/>
      <c r="L233" s="6"/>
    </row>
    <row r="234" spans="1:12" s="7" customFormat="1" ht="39" hidden="1" customHeight="1" x14ac:dyDescent="0.3">
      <c r="A234" s="8" t="s">
        <v>144</v>
      </c>
      <c r="B234" s="34" t="s">
        <v>271</v>
      </c>
      <c r="C234" s="19">
        <v>0</v>
      </c>
      <c r="D234" s="29"/>
      <c r="E234" s="35" t="e">
        <f t="shared" si="6"/>
        <v>#DIV/0!</v>
      </c>
      <c r="F234" s="6"/>
      <c r="G234" s="6"/>
      <c r="H234" s="6"/>
      <c r="I234" s="6"/>
      <c r="J234" s="6"/>
      <c r="K234" s="6"/>
      <c r="L234" s="6"/>
    </row>
    <row r="235" spans="1:12" s="7" customFormat="1" ht="39" hidden="1" customHeight="1" x14ac:dyDescent="0.3">
      <c r="A235" s="8" t="s">
        <v>144</v>
      </c>
      <c r="B235" s="34" t="s">
        <v>295</v>
      </c>
      <c r="C235" s="19">
        <v>0</v>
      </c>
      <c r="D235" s="29"/>
      <c r="E235" s="35" t="e">
        <f t="shared" si="6"/>
        <v>#DIV/0!</v>
      </c>
      <c r="F235" s="6"/>
      <c r="G235" s="6"/>
      <c r="H235" s="6"/>
      <c r="I235" s="6"/>
      <c r="J235" s="6"/>
      <c r="K235" s="6"/>
      <c r="L235" s="6"/>
    </row>
    <row r="236" spans="1:12" s="7" customFormat="1" ht="39" hidden="1" customHeight="1" x14ac:dyDescent="0.3">
      <c r="A236" s="8" t="s">
        <v>145</v>
      </c>
      <c r="B236" s="34" t="s">
        <v>303</v>
      </c>
      <c r="C236" s="19">
        <f>C237+C238+C239</f>
        <v>0</v>
      </c>
      <c r="D236" s="19">
        <f>D237+D238+D239</f>
        <v>0</v>
      </c>
      <c r="E236" s="35" t="e">
        <f t="shared" si="6"/>
        <v>#DIV/0!</v>
      </c>
      <c r="F236" s="6"/>
      <c r="G236" s="6"/>
      <c r="H236" s="6"/>
      <c r="I236" s="6"/>
      <c r="J236" s="6"/>
      <c r="K236" s="6"/>
      <c r="L236" s="6"/>
    </row>
    <row r="237" spans="1:12" s="7" customFormat="1" ht="39.6" hidden="1" customHeight="1" x14ac:dyDescent="0.3">
      <c r="A237" s="8" t="s">
        <v>145</v>
      </c>
      <c r="B237" s="34" t="s">
        <v>272</v>
      </c>
      <c r="C237" s="19">
        <v>0</v>
      </c>
      <c r="D237" s="29"/>
      <c r="E237" s="35" t="e">
        <f t="shared" si="6"/>
        <v>#DIV/0!</v>
      </c>
      <c r="F237" s="6"/>
      <c r="G237" s="6"/>
      <c r="H237" s="6"/>
      <c r="I237" s="6"/>
      <c r="J237" s="6"/>
      <c r="K237" s="6"/>
      <c r="L237" s="6"/>
    </row>
    <row r="238" spans="1:12" s="7" customFormat="1" ht="39.6" hidden="1" customHeight="1" x14ac:dyDescent="0.3">
      <c r="A238" s="8" t="s">
        <v>145</v>
      </c>
      <c r="B238" s="34" t="s">
        <v>282</v>
      </c>
      <c r="C238" s="19">
        <v>0</v>
      </c>
      <c r="D238" s="19"/>
      <c r="E238" s="35" t="e">
        <f t="shared" si="6"/>
        <v>#DIV/0!</v>
      </c>
      <c r="F238" s="6"/>
      <c r="G238" s="6"/>
      <c r="H238" s="6"/>
      <c r="I238" s="6"/>
      <c r="J238" s="6"/>
      <c r="K238" s="6"/>
      <c r="L238" s="6"/>
    </row>
    <row r="239" spans="1:12" s="7" customFormat="1" ht="39.6" hidden="1" customHeight="1" x14ac:dyDescent="0.3">
      <c r="A239" s="8" t="s">
        <v>145</v>
      </c>
      <c r="B239" s="34" t="s">
        <v>296</v>
      </c>
      <c r="C239" s="19">
        <v>0</v>
      </c>
      <c r="D239" s="19"/>
      <c r="E239" s="35" t="e">
        <f t="shared" si="6"/>
        <v>#DIV/0!</v>
      </c>
      <c r="F239" s="6"/>
      <c r="G239" s="6"/>
      <c r="H239" s="6"/>
      <c r="I239" s="6"/>
      <c r="J239" s="6"/>
      <c r="K239" s="6"/>
      <c r="L239" s="6"/>
    </row>
    <row r="240" spans="1:12" s="7" customFormat="1" ht="60" hidden="1" customHeight="1" x14ac:dyDescent="0.3">
      <c r="A240" s="8" t="s">
        <v>236</v>
      </c>
      <c r="B240" s="34" t="s">
        <v>297</v>
      </c>
      <c r="C240" s="19">
        <f>C241+C242</f>
        <v>0</v>
      </c>
      <c r="D240" s="19">
        <f>D241+D242</f>
        <v>0</v>
      </c>
      <c r="E240" s="35" t="e">
        <f t="shared" si="6"/>
        <v>#DIV/0!</v>
      </c>
      <c r="F240" s="6"/>
      <c r="G240" s="6"/>
      <c r="H240" s="6"/>
      <c r="I240" s="6"/>
      <c r="J240" s="6"/>
      <c r="K240" s="6"/>
      <c r="L240" s="6"/>
    </row>
    <row r="241" spans="1:12" s="7" customFormat="1" ht="79.8" hidden="1" customHeight="1" x14ac:dyDescent="0.3">
      <c r="A241" s="8" t="s">
        <v>114</v>
      </c>
      <c r="B241" s="34" t="s">
        <v>298</v>
      </c>
      <c r="C241" s="19">
        <v>0</v>
      </c>
      <c r="D241" s="19"/>
      <c r="E241" s="35" t="e">
        <f t="shared" si="6"/>
        <v>#DIV/0!</v>
      </c>
      <c r="F241" s="6"/>
      <c r="G241" s="6"/>
      <c r="H241" s="6"/>
      <c r="I241" s="6"/>
      <c r="J241" s="6"/>
      <c r="K241" s="6"/>
      <c r="L241" s="6"/>
    </row>
    <row r="242" spans="1:12" s="7" customFormat="1" ht="79.8" hidden="1" customHeight="1" x14ac:dyDescent="0.3">
      <c r="A242" s="8" t="s">
        <v>114</v>
      </c>
      <c r="B242" s="34" t="s">
        <v>299</v>
      </c>
      <c r="C242" s="19">
        <v>0</v>
      </c>
      <c r="D242" s="19"/>
      <c r="E242" s="35" t="e">
        <f t="shared" si="6"/>
        <v>#DIV/0!</v>
      </c>
      <c r="F242" s="6"/>
      <c r="G242" s="6"/>
      <c r="H242" s="6"/>
      <c r="I242" s="6"/>
      <c r="J242" s="6"/>
      <c r="K242" s="6"/>
      <c r="L242" s="6"/>
    </row>
    <row r="243" spans="1:12" s="23" customFormat="1" ht="31.2" hidden="1" x14ac:dyDescent="0.3">
      <c r="A243" s="32" t="s">
        <v>263</v>
      </c>
      <c r="B243" s="34" t="s">
        <v>284</v>
      </c>
      <c r="C243" s="19">
        <f>C244+C245+C246+C247</f>
        <v>0</v>
      </c>
      <c r="D243" s="19">
        <f>D244+D245+D246+D247</f>
        <v>0</v>
      </c>
      <c r="E243" s="35" t="e">
        <f t="shared" si="6"/>
        <v>#DIV/0!</v>
      </c>
      <c r="F243" s="22"/>
      <c r="G243" s="22"/>
      <c r="H243" s="22"/>
      <c r="I243" s="22"/>
      <c r="J243" s="22"/>
      <c r="K243" s="22"/>
      <c r="L243" s="22"/>
    </row>
    <row r="244" spans="1:12" s="23" customFormat="1" ht="171.6" hidden="1" x14ac:dyDescent="0.3">
      <c r="A244" s="32" t="s">
        <v>114</v>
      </c>
      <c r="B244" s="34" t="s">
        <v>283</v>
      </c>
      <c r="C244" s="19">
        <v>0</v>
      </c>
      <c r="D244" s="19"/>
      <c r="E244" s="35" t="e">
        <f t="shared" si="6"/>
        <v>#DIV/0!</v>
      </c>
      <c r="F244" s="22"/>
      <c r="G244" s="22"/>
      <c r="H244" s="22"/>
      <c r="I244" s="22"/>
      <c r="J244" s="22"/>
      <c r="K244" s="22"/>
      <c r="L244" s="22"/>
    </row>
    <row r="245" spans="1:12" s="23" customFormat="1" ht="83.4" hidden="1" customHeight="1" x14ac:dyDescent="0.3">
      <c r="A245" s="32" t="s">
        <v>114</v>
      </c>
      <c r="B245" s="34" t="s">
        <v>276</v>
      </c>
      <c r="C245" s="19">
        <v>0</v>
      </c>
      <c r="D245" s="19"/>
      <c r="E245" s="35" t="e">
        <f t="shared" si="6"/>
        <v>#DIV/0!</v>
      </c>
      <c r="F245" s="22"/>
      <c r="G245" s="22"/>
      <c r="H245" s="22"/>
      <c r="I245" s="22"/>
      <c r="J245" s="22"/>
      <c r="K245" s="22"/>
      <c r="L245" s="22"/>
    </row>
    <row r="246" spans="1:12" s="23" customFormat="1" ht="83.4" hidden="1" customHeight="1" x14ac:dyDescent="0.3">
      <c r="A246" s="32" t="s">
        <v>114</v>
      </c>
      <c r="B246" s="34" t="s">
        <v>285</v>
      </c>
      <c r="C246" s="19">
        <v>0</v>
      </c>
      <c r="D246" s="19"/>
      <c r="E246" s="35" t="e">
        <f t="shared" si="6"/>
        <v>#DIV/0!</v>
      </c>
      <c r="F246" s="22"/>
      <c r="G246" s="22"/>
      <c r="H246" s="22"/>
      <c r="I246" s="22"/>
      <c r="J246" s="22"/>
      <c r="K246" s="22"/>
      <c r="L246" s="22"/>
    </row>
    <row r="247" spans="1:12" s="23" customFormat="1" ht="83.4" hidden="1" customHeight="1" x14ac:dyDescent="0.3">
      <c r="A247" s="32" t="s">
        <v>114</v>
      </c>
      <c r="B247" s="34" t="s">
        <v>273</v>
      </c>
      <c r="C247" s="19">
        <v>0</v>
      </c>
      <c r="D247" s="19"/>
      <c r="E247" s="35" t="e">
        <f t="shared" si="6"/>
        <v>#DIV/0!</v>
      </c>
      <c r="F247" s="22"/>
      <c r="G247" s="22"/>
      <c r="H247" s="22"/>
      <c r="I247" s="22"/>
      <c r="J247" s="22"/>
      <c r="K247" s="22"/>
      <c r="L247" s="22"/>
    </row>
    <row r="248" spans="1:12" s="31" customFormat="1" ht="63.6" hidden="1" customHeight="1" x14ac:dyDescent="0.3">
      <c r="A248" s="32" t="s">
        <v>115</v>
      </c>
      <c r="B248" s="34"/>
      <c r="C248" s="19"/>
      <c r="D248" s="19"/>
      <c r="E248" s="35" t="e">
        <f t="shared" si="6"/>
        <v>#DIV/0!</v>
      </c>
      <c r="F248" s="22"/>
      <c r="G248" s="30"/>
      <c r="H248" s="30"/>
      <c r="I248" s="30"/>
      <c r="J248" s="30"/>
      <c r="K248" s="30"/>
      <c r="L248" s="30"/>
    </row>
    <row r="249" spans="1:12" s="31" customFormat="1" ht="85.8" hidden="1" customHeight="1" x14ac:dyDescent="0.3">
      <c r="A249" s="32" t="s">
        <v>114</v>
      </c>
      <c r="B249" s="34"/>
      <c r="C249" s="19"/>
      <c r="D249" s="19"/>
      <c r="E249" s="35" t="e">
        <f t="shared" si="6"/>
        <v>#DIV/0!</v>
      </c>
      <c r="F249" s="22"/>
      <c r="G249" s="30"/>
      <c r="H249" s="30"/>
      <c r="I249" s="30"/>
      <c r="J249" s="30"/>
      <c r="K249" s="30"/>
      <c r="L249" s="30"/>
    </row>
    <row r="250" spans="1:12" s="7" customFormat="1" ht="39" hidden="1" customHeight="1" x14ac:dyDescent="0.3">
      <c r="A250" s="8" t="s">
        <v>135</v>
      </c>
      <c r="B250" s="34" t="s">
        <v>146</v>
      </c>
      <c r="C250" s="19">
        <f>C251</f>
        <v>0</v>
      </c>
      <c r="D250" s="29">
        <f>D251</f>
        <v>0</v>
      </c>
      <c r="E250" s="35" t="e">
        <f t="shared" si="6"/>
        <v>#DIV/0!</v>
      </c>
      <c r="F250" s="6"/>
      <c r="G250" s="6"/>
      <c r="H250" s="6"/>
      <c r="I250" s="6"/>
      <c r="J250" s="6"/>
      <c r="K250" s="6"/>
      <c r="L250" s="6"/>
    </row>
    <row r="251" spans="1:12" s="7" customFormat="1" ht="42" hidden="1" customHeight="1" x14ac:dyDescent="0.3">
      <c r="A251" s="8" t="s">
        <v>134</v>
      </c>
      <c r="B251" s="34" t="s">
        <v>267</v>
      </c>
      <c r="C251" s="19">
        <f>C252+C253</f>
        <v>0</v>
      </c>
      <c r="D251" s="19">
        <f>D252+D253</f>
        <v>0</v>
      </c>
      <c r="E251" s="35" t="e">
        <f t="shared" si="6"/>
        <v>#DIV/0!</v>
      </c>
      <c r="F251" s="6"/>
      <c r="G251" s="6"/>
      <c r="H251" s="6"/>
      <c r="I251" s="6"/>
      <c r="J251" s="6"/>
      <c r="K251" s="6"/>
      <c r="L251" s="6"/>
    </row>
    <row r="252" spans="1:12" s="7" customFormat="1" ht="42" hidden="1" customHeight="1" x14ac:dyDescent="0.3">
      <c r="A252" s="8" t="s">
        <v>114</v>
      </c>
      <c r="B252" s="34" t="s">
        <v>286</v>
      </c>
      <c r="C252" s="19">
        <v>0</v>
      </c>
      <c r="D252" s="19">
        <v>0</v>
      </c>
      <c r="E252" s="35" t="e">
        <f t="shared" si="6"/>
        <v>#DIV/0!</v>
      </c>
      <c r="F252" s="6"/>
      <c r="G252" s="6"/>
      <c r="H252" s="6"/>
      <c r="I252" s="6"/>
      <c r="J252" s="6"/>
      <c r="K252" s="6"/>
      <c r="L252" s="6"/>
    </row>
    <row r="253" spans="1:12" s="7" customFormat="1" ht="108" hidden="1" customHeight="1" x14ac:dyDescent="0.3">
      <c r="A253" s="8" t="s">
        <v>114</v>
      </c>
      <c r="B253" s="34" t="s">
        <v>266</v>
      </c>
      <c r="C253" s="19">
        <v>0</v>
      </c>
      <c r="D253" s="19">
        <v>0</v>
      </c>
      <c r="E253" s="35" t="e">
        <f t="shared" si="6"/>
        <v>#DIV/0!</v>
      </c>
      <c r="F253" s="6"/>
      <c r="G253" s="6"/>
      <c r="H253" s="6"/>
      <c r="I253" s="6"/>
      <c r="J253" s="6"/>
      <c r="K253" s="6"/>
      <c r="L253" s="6"/>
    </row>
    <row r="254" spans="1:12" s="7" customFormat="1" ht="26.4" hidden="1" customHeight="1" x14ac:dyDescent="0.3">
      <c r="A254" s="20" t="s">
        <v>54</v>
      </c>
      <c r="B254" s="33" t="s">
        <v>304</v>
      </c>
      <c r="C254" s="29">
        <f>C255</f>
        <v>0</v>
      </c>
      <c r="D254" s="29">
        <f>D255</f>
        <v>0</v>
      </c>
      <c r="E254" s="35" t="e">
        <f t="shared" si="6"/>
        <v>#DIV/0!</v>
      </c>
      <c r="F254" s="6"/>
      <c r="G254" s="6"/>
      <c r="H254" s="6"/>
      <c r="I254" s="6"/>
      <c r="J254" s="6"/>
      <c r="K254" s="6"/>
      <c r="L254" s="6"/>
    </row>
    <row r="255" spans="1:12" s="7" customFormat="1" ht="115.8" hidden="1" customHeight="1" x14ac:dyDescent="0.3">
      <c r="A255" s="20" t="s">
        <v>152</v>
      </c>
      <c r="B255" s="33" t="s">
        <v>227</v>
      </c>
      <c r="C255" s="19">
        <v>0</v>
      </c>
      <c r="D255" s="19"/>
      <c r="E255" s="35" t="e">
        <f t="shared" si="6"/>
        <v>#DIV/0!</v>
      </c>
      <c r="F255" s="6"/>
      <c r="G255" s="6"/>
      <c r="H255" s="6"/>
      <c r="I255" s="6"/>
      <c r="J255" s="6"/>
      <c r="K255" s="6"/>
      <c r="L255" s="6"/>
    </row>
    <row r="256" spans="1:12" s="7" customFormat="1" ht="33.6" customHeight="1" x14ac:dyDescent="0.3">
      <c r="A256" s="20" t="s">
        <v>400</v>
      </c>
      <c r="B256" s="33" t="s">
        <v>395</v>
      </c>
      <c r="C256" s="19">
        <v>95908.1</v>
      </c>
      <c r="D256" s="19">
        <v>0</v>
      </c>
      <c r="E256" s="35">
        <f t="shared" si="6"/>
        <v>0</v>
      </c>
      <c r="F256" s="6"/>
      <c r="G256" s="6"/>
      <c r="H256" s="6"/>
      <c r="I256" s="6"/>
      <c r="J256" s="6"/>
      <c r="K256" s="6"/>
      <c r="L256" s="6"/>
    </row>
    <row r="257" spans="1:12" s="7" customFormat="1" ht="42" customHeight="1" x14ac:dyDescent="0.3">
      <c r="A257" s="20" t="s">
        <v>400</v>
      </c>
      <c r="B257" s="33" t="s">
        <v>396</v>
      </c>
      <c r="C257" s="19">
        <v>4699499.5</v>
      </c>
      <c r="D257" s="19">
        <v>0</v>
      </c>
      <c r="E257" s="35">
        <f t="shared" si="6"/>
        <v>0</v>
      </c>
      <c r="F257" s="6"/>
      <c r="G257" s="6"/>
      <c r="H257" s="6"/>
      <c r="I257" s="6"/>
      <c r="J257" s="6"/>
      <c r="K257" s="6"/>
      <c r="L257" s="6"/>
    </row>
    <row r="258" spans="1:12" s="7" customFormat="1" ht="25.2" hidden="1" customHeight="1" x14ac:dyDescent="0.3">
      <c r="A258" s="20" t="s">
        <v>54</v>
      </c>
      <c r="B258" s="33" t="s">
        <v>192</v>
      </c>
      <c r="C258" s="19">
        <f>C259</f>
        <v>0</v>
      </c>
      <c r="D258" s="19">
        <f>D259</f>
        <v>0</v>
      </c>
      <c r="E258" s="35" t="e">
        <f t="shared" si="6"/>
        <v>#DIV/0!</v>
      </c>
      <c r="F258" s="6"/>
      <c r="G258" s="6"/>
      <c r="H258" s="6"/>
      <c r="I258" s="6"/>
      <c r="J258" s="6"/>
      <c r="K258" s="6"/>
      <c r="L258" s="6"/>
    </row>
    <row r="259" spans="1:12" s="7" customFormat="1" ht="46.2" hidden="1" customHeight="1" x14ac:dyDescent="0.3">
      <c r="A259" s="20" t="s">
        <v>160</v>
      </c>
      <c r="B259" s="33" t="s">
        <v>193</v>
      </c>
      <c r="C259" s="19">
        <f>C260</f>
        <v>0</v>
      </c>
      <c r="D259" s="19"/>
      <c r="E259" s="35" t="e">
        <f t="shared" si="6"/>
        <v>#DIV/0!</v>
      </c>
      <c r="F259" s="6"/>
      <c r="G259" s="6"/>
      <c r="H259" s="6"/>
      <c r="I259" s="6"/>
      <c r="J259" s="6"/>
      <c r="K259" s="6"/>
      <c r="L259" s="6"/>
    </row>
    <row r="260" spans="1:12" s="7" customFormat="1" ht="115.8" hidden="1" customHeight="1" x14ac:dyDescent="0.3">
      <c r="A260" s="20" t="s">
        <v>152</v>
      </c>
      <c r="B260" s="33" t="s">
        <v>194</v>
      </c>
      <c r="C260" s="19">
        <v>0</v>
      </c>
      <c r="D260" s="19"/>
      <c r="E260" s="35" t="e">
        <f t="shared" si="6"/>
        <v>#DIV/0!</v>
      </c>
      <c r="F260" s="6"/>
      <c r="G260" s="6"/>
      <c r="H260" s="6"/>
      <c r="I260" s="6"/>
      <c r="J260" s="6"/>
      <c r="K260" s="6"/>
      <c r="L260" s="6"/>
    </row>
    <row r="261" spans="1:12" s="7" customFormat="1" ht="35.4" customHeight="1" x14ac:dyDescent="0.3">
      <c r="A261" s="20" t="s">
        <v>398</v>
      </c>
      <c r="B261" s="33" t="s">
        <v>401</v>
      </c>
      <c r="C261" s="19">
        <v>4470250</v>
      </c>
      <c r="D261" s="19">
        <v>0</v>
      </c>
      <c r="E261" s="35">
        <f t="shared" si="6"/>
        <v>0</v>
      </c>
      <c r="F261" s="6"/>
      <c r="G261" s="6"/>
      <c r="H261" s="6"/>
      <c r="I261" s="6"/>
      <c r="J261" s="6"/>
      <c r="K261" s="6"/>
      <c r="L261" s="6"/>
    </row>
    <row r="262" spans="1:12" s="7" customFormat="1" ht="15.6" x14ac:dyDescent="0.3">
      <c r="A262" s="20" t="s">
        <v>161</v>
      </c>
      <c r="B262" s="39" t="s">
        <v>56</v>
      </c>
      <c r="C262" s="29">
        <f>C263</f>
        <v>60000</v>
      </c>
      <c r="D262" s="29">
        <f>D263</f>
        <v>0</v>
      </c>
      <c r="E262" s="35">
        <f t="shared" si="6"/>
        <v>0</v>
      </c>
      <c r="F262" s="6"/>
      <c r="G262" s="6"/>
      <c r="H262" s="6"/>
      <c r="I262" s="6"/>
      <c r="J262" s="6"/>
      <c r="K262" s="6"/>
      <c r="L262" s="6"/>
    </row>
    <row r="263" spans="1:12" s="7" customFormat="1" ht="15.6" x14ac:dyDescent="0.3">
      <c r="A263" s="20" t="s">
        <v>162</v>
      </c>
      <c r="B263" s="33" t="s">
        <v>195</v>
      </c>
      <c r="C263" s="19">
        <f>C264+C265</f>
        <v>60000</v>
      </c>
      <c r="D263" s="19">
        <f>D264+D265</f>
        <v>0</v>
      </c>
      <c r="E263" s="35">
        <f t="shared" si="6"/>
        <v>0</v>
      </c>
      <c r="F263" s="6"/>
      <c r="G263" s="6"/>
      <c r="H263" s="6"/>
      <c r="I263" s="6"/>
      <c r="J263" s="6"/>
      <c r="K263" s="6"/>
      <c r="L263" s="6"/>
    </row>
    <row r="264" spans="1:12" s="7" customFormat="1" ht="28.8" x14ac:dyDescent="0.3">
      <c r="A264" s="20" t="s">
        <v>163</v>
      </c>
      <c r="B264" s="33" t="s">
        <v>372</v>
      </c>
      <c r="C264" s="19">
        <v>10000</v>
      </c>
      <c r="D264" s="19">
        <v>0</v>
      </c>
      <c r="E264" s="35">
        <f t="shared" si="6"/>
        <v>0</v>
      </c>
      <c r="F264" s="6"/>
      <c r="G264" s="6"/>
      <c r="H264" s="6"/>
      <c r="I264" s="6"/>
      <c r="J264" s="6"/>
      <c r="K264" s="6"/>
      <c r="L264" s="6"/>
    </row>
    <row r="265" spans="1:12" s="7" customFormat="1" ht="28.8" x14ac:dyDescent="0.3">
      <c r="A265" s="20" t="s">
        <v>163</v>
      </c>
      <c r="B265" s="33" t="s">
        <v>373</v>
      </c>
      <c r="C265" s="19">
        <v>50000</v>
      </c>
      <c r="D265" s="19">
        <v>0</v>
      </c>
      <c r="E265" s="35">
        <f t="shared" si="6"/>
        <v>0</v>
      </c>
      <c r="F265" s="6"/>
      <c r="G265" s="6"/>
      <c r="H265" s="6"/>
      <c r="I265" s="6"/>
      <c r="J265" s="6"/>
      <c r="K265" s="6"/>
      <c r="L265" s="6"/>
    </row>
    <row r="266" spans="1:12" s="7" customFormat="1" ht="15.6" hidden="1" x14ac:dyDescent="0.3">
      <c r="A266" s="8" t="s">
        <v>57</v>
      </c>
      <c r="B266" s="34" t="s">
        <v>58</v>
      </c>
      <c r="C266" s="19"/>
      <c r="D266" s="19"/>
      <c r="E266" s="35" t="e">
        <f t="shared" si="6"/>
        <v>#DIV/0!</v>
      </c>
      <c r="F266" s="6"/>
      <c r="G266" s="6"/>
      <c r="H266" s="6"/>
      <c r="I266" s="6"/>
      <c r="J266" s="6"/>
      <c r="K266" s="6"/>
      <c r="L266" s="6"/>
    </row>
    <row r="267" spans="1:12" s="7" customFormat="1" ht="15.6" hidden="1" x14ac:dyDescent="0.3">
      <c r="A267" s="8" t="s">
        <v>49</v>
      </c>
      <c r="B267" s="34" t="s">
        <v>59</v>
      </c>
      <c r="C267" s="19"/>
      <c r="D267" s="19"/>
      <c r="E267" s="35" t="e">
        <f t="shared" si="6"/>
        <v>#DIV/0!</v>
      </c>
      <c r="F267" s="6"/>
      <c r="G267" s="6"/>
      <c r="H267" s="6"/>
      <c r="I267" s="6"/>
      <c r="J267" s="6"/>
      <c r="K267" s="6"/>
      <c r="L267" s="6"/>
    </row>
    <row r="268" spans="1:12" s="7" customFormat="1" ht="15.6" hidden="1" x14ac:dyDescent="0.3">
      <c r="A268" s="8" t="s">
        <v>60</v>
      </c>
      <c r="B268" s="34" t="s">
        <v>61</v>
      </c>
      <c r="C268" s="19"/>
      <c r="D268" s="19"/>
      <c r="E268" s="35" t="e">
        <f t="shared" si="6"/>
        <v>#DIV/0!</v>
      </c>
      <c r="F268" s="6"/>
      <c r="G268" s="6"/>
      <c r="H268" s="6"/>
      <c r="I268" s="6"/>
      <c r="J268" s="6"/>
      <c r="K268" s="6"/>
      <c r="L268" s="6"/>
    </row>
    <row r="269" spans="1:12" s="7" customFormat="1" ht="15.6" hidden="1" x14ac:dyDescent="0.3">
      <c r="A269" s="8" t="s">
        <v>53</v>
      </c>
      <c r="B269" s="34" t="s">
        <v>62</v>
      </c>
      <c r="C269" s="19"/>
      <c r="D269" s="19"/>
      <c r="E269" s="35" t="e">
        <f t="shared" si="6"/>
        <v>#DIV/0!</v>
      </c>
      <c r="F269" s="6"/>
      <c r="G269" s="6"/>
      <c r="H269" s="6"/>
      <c r="I269" s="6"/>
      <c r="J269" s="6"/>
      <c r="K269" s="6"/>
      <c r="L269" s="6"/>
    </row>
    <row r="270" spans="1:12" s="7" customFormat="1" ht="15.6" x14ac:dyDescent="0.3">
      <c r="A270" s="8" t="s">
        <v>203</v>
      </c>
      <c r="B270" s="39" t="s">
        <v>204</v>
      </c>
      <c r="C270" s="19">
        <f>C271+C272+C273</f>
        <v>1037528</v>
      </c>
      <c r="D270" s="19">
        <f>D271+D272+D273</f>
        <v>21877.4</v>
      </c>
      <c r="E270" s="35">
        <f t="shared" si="6"/>
        <v>2.1086081532257444</v>
      </c>
      <c r="F270" s="6"/>
      <c r="G270" s="6"/>
      <c r="H270" s="6"/>
      <c r="I270" s="6"/>
      <c r="J270" s="6"/>
      <c r="K270" s="6"/>
      <c r="L270" s="6"/>
    </row>
    <row r="271" spans="1:12" s="7" customFormat="1" ht="15.6" x14ac:dyDescent="0.3">
      <c r="A271" s="24" t="s">
        <v>205</v>
      </c>
      <c r="B271" s="34" t="s">
        <v>374</v>
      </c>
      <c r="C271" s="19">
        <v>1012528</v>
      </c>
      <c r="D271" s="19">
        <v>18302.400000000001</v>
      </c>
      <c r="E271" s="35">
        <f t="shared" si="6"/>
        <v>1.8075944566471249</v>
      </c>
      <c r="F271" s="6"/>
      <c r="G271" s="6"/>
      <c r="H271" s="6"/>
      <c r="I271" s="6"/>
      <c r="J271" s="6"/>
      <c r="K271" s="6"/>
      <c r="L271" s="6"/>
    </row>
    <row r="272" spans="1:12" s="7" customFormat="1" ht="15.6" x14ac:dyDescent="0.3">
      <c r="A272" s="24" t="s">
        <v>205</v>
      </c>
      <c r="B272" s="34" t="s">
        <v>414</v>
      </c>
      <c r="C272" s="19">
        <v>10000</v>
      </c>
      <c r="D272" s="19">
        <v>3575</v>
      </c>
      <c r="E272" s="35">
        <f t="shared" si="6"/>
        <v>35.75</v>
      </c>
      <c r="F272" s="6"/>
      <c r="G272" s="6"/>
      <c r="H272" s="6"/>
      <c r="I272" s="6"/>
      <c r="J272" s="6"/>
      <c r="K272" s="6"/>
      <c r="L272" s="6"/>
    </row>
    <row r="273" spans="1:12" s="7" customFormat="1" ht="15.6" x14ac:dyDescent="0.3">
      <c r="A273" s="24" t="s">
        <v>205</v>
      </c>
      <c r="B273" s="34" t="s">
        <v>375</v>
      </c>
      <c r="C273" s="19">
        <v>15000</v>
      </c>
      <c r="D273" s="19">
        <v>0</v>
      </c>
      <c r="E273" s="35">
        <f t="shared" si="6"/>
        <v>0</v>
      </c>
      <c r="F273" s="6"/>
      <c r="G273" s="6"/>
      <c r="H273" s="6"/>
      <c r="I273" s="6"/>
      <c r="J273" s="6"/>
      <c r="K273" s="6"/>
      <c r="L273" s="6"/>
    </row>
    <row r="274" spans="1:12" s="7" customFormat="1" ht="28.8" x14ac:dyDescent="0.3">
      <c r="A274" s="20" t="s">
        <v>170</v>
      </c>
      <c r="B274" s="38" t="s">
        <v>226</v>
      </c>
      <c r="C274" s="29">
        <f>C275</f>
        <v>104900</v>
      </c>
      <c r="D274" s="29">
        <f>D275</f>
        <v>23871.51</v>
      </c>
      <c r="E274" s="35">
        <f t="shared" si="6"/>
        <v>22.756444232602476</v>
      </c>
      <c r="F274" s="6"/>
      <c r="G274" s="6"/>
      <c r="H274" s="6"/>
      <c r="I274" s="6"/>
      <c r="J274" s="6"/>
      <c r="K274" s="6"/>
      <c r="L274" s="6"/>
    </row>
    <row r="275" spans="1:12" s="7" customFormat="1" ht="15.6" x14ac:dyDescent="0.3">
      <c r="A275" s="24" t="s">
        <v>225</v>
      </c>
      <c r="B275" s="33" t="s">
        <v>376</v>
      </c>
      <c r="C275" s="19">
        <v>104900</v>
      </c>
      <c r="D275" s="19">
        <v>23871.51</v>
      </c>
      <c r="E275" s="35">
        <f t="shared" si="6"/>
        <v>22.756444232602476</v>
      </c>
      <c r="F275" s="6"/>
      <c r="G275" s="6"/>
      <c r="H275" s="6"/>
      <c r="I275" s="6"/>
      <c r="J275" s="6"/>
      <c r="K275" s="6"/>
      <c r="L275" s="6"/>
    </row>
    <row r="276" spans="1:12" s="7" customFormat="1" ht="15.6" x14ac:dyDescent="0.3">
      <c r="A276" s="20" t="s">
        <v>164</v>
      </c>
      <c r="B276" s="39" t="s">
        <v>165</v>
      </c>
      <c r="C276" s="29">
        <f>C277</f>
        <v>312600</v>
      </c>
      <c r="D276" s="29">
        <f>D277</f>
        <v>50948</v>
      </c>
      <c r="E276" s="35">
        <f t="shared" si="6"/>
        <v>16.298144593730008</v>
      </c>
      <c r="F276" s="6"/>
      <c r="G276" s="6"/>
      <c r="H276" s="6"/>
      <c r="I276" s="6"/>
      <c r="J276" s="6"/>
      <c r="K276" s="6"/>
      <c r="L276" s="6"/>
    </row>
    <row r="277" spans="1:12" s="7" customFormat="1" ht="15.6" x14ac:dyDescent="0.3">
      <c r="A277" s="20" t="s">
        <v>63</v>
      </c>
      <c r="B277" s="33" t="s">
        <v>64</v>
      </c>
      <c r="C277" s="19">
        <f>C278+C279+C280+C281+C282+C283</f>
        <v>312600</v>
      </c>
      <c r="D277" s="19">
        <f>D278+D279+D280+D281+D282+D283</f>
        <v>50948</v>
      </c>
      <c r="E277" s="35">
        <f t="shared" si="6"/>
        <v>16.298144593730008</v>
      </c>
      <c r="F277" s="6"/>
      <c r="G277" s="6"/>
      <c r="H277" s="6"/>
      <c r="I277" s="6"/>
      <c r="J277" s="6"/>
      <c r="K277" s="6"/>
      <c r="L277" s="6"/>
    </row>
    <row r="278" spans="1:12" s="7" customFormat="1" ht="43.2" hidden="1" x14ac:dyDescent="0.3">
      <c r="A278" s="20" t="s">
        <v>166</v>
      </c>
      <c r="B278" s="33" t="s">
        <v>220</v>
      </c>
      <c r="C278" s="19">
        <v>0</v>
      </c>
      <c r="D278" s="19"/>
      <c r="E278" s="35"/>
      <c r="F278" s="6"/>
      <c r="G278" s="6"/>
      <c r="H278" s="6"/>
      <c r="I278" s="6"/>
      <c r="J278" s="6"/>
      <c r="K278" s="6"/>
      <c r="L278" s="6"/>
    </row>
    <row r="279" spans="1:12" s="7" customFormat="1" ht="43.2" x14ac:dyDescent="0.3">
      <c r="A279" s="20" t="s">
        <v>166</v>
      </c>
      <c r="B279" s="33" t="s">
        <v>386</v>
      </c>
      <c r="C279" s="19">
        <v>162600</v>
      </c>
      <c r="D279" s="19">
        <v>15360</v>
      </c>
      <c r="E279" s="35">
        <f t="shared" si="6"/>
        <v>9.4464944649446494</v>
      </c>
      <c r="F279" s="6"/>
      <c r="G279" s="6"/>
      <c r="H279" s="6"/>
      <c r="I279" s="6"/>
      <c r="J279" s="6"/>
      <c r="K279" s="6"/>
      <c r="L279" s="6"/>
    </row>
    <row r="280" spans="1:12" s="7" customFormat="1" ht="19.2" hidden="1" customHeight="1" x14ac:dyDescent="0.3">
      <c r="A280" s="20" t="s">
        <v>166</v>
      </c>
      <c r="B280" s="33" t="s">
        <v>279</v>
      </c>
      <c r="C280" s="19"/>
      <c r="D280" s="19"/>
      <c r="E280" s="35" t="e">
        <f t="shared" si="6"/>
        <v>#DIV/0!</v>
      </c>
      <c r="F280" s="6"/>
      <c r="G280" s="6"/>
      <c r="H280" s="6"/>
      <c r="I280" s="6"/>
      <c r="J280" s="6"/>
      <c r="K280" s="6"/>
      <c r="L280" s="6"/>
    </row>
    <row r="281" spans="1:12" s="7" customFormat="1" ht="43.2" hidden="1" x14ac:dyDescent="0.3">
      <c r="A281" s="20" t="s">
        <v>166</v>
      </c>
      <c r="B281" s="33" t="s">
        <v>224</v>
      </c>
      <c r="C281" s="19"/>
      <c r="D281" s="19"/>
      <c r="E281" s="35" t="e">
        <f t="shared" si="6"/>
        <v>#DIV/0!</v>
      </c>
      <c r="F281" s="6"/>
      <c r="G281" s="6"/>
      <c r="H281" s="6"/>
      <c r="I281" s="6"/>
      <c r="J281" s="6"/>
      <c r="K281" s="6"/>
      <c r="L281" s="6"/>
    </row>
    <row r="282" spans="1:12" s="7" customFormat="1" ht="43.2" x14ac:dyDescent="0.3">
      <c r="A282" s="20" t="s">
        <v>166</v>
      </c>
      <c r="B282" s="33" t="s">
        <v>377</v>
      </c>
      <c r="C282" s="19">
        <v>150000</v>
      </c>
      <c r="D282" s="19">
        <v>35588</v>
      </c>
      <c r="E282" s="35">
        <f t="shared" si="6"/>
        <v>23.725333333333335</v>
      </c>
      <c r="F282" s="6"/>
      <c r="G282" s="6"/>
      <c r="H282" s="6"/>
      <c r="I282" s="6"/>
      <c r="J282" s="6"/>
      <c r="K282" s="6"/>
      <c r="L282" s="6"/>
    </row>
    <row r="283" spans="1:12" s="7" customFormat="1" ht="43.2" hidden="1" x14ac:dyDescent="0.3">
      <c r="A283" s="20" t="s">
        <v>166</v>
      </c>
      <c r="B283" s="33" t="s">
        <v>206</v>
      </c>
      <c r="C283" s="19"/>
      <c r="D283" s="19"/>
      <c r="E283" s="35" t="e">
        <f t="shared" si="6"/>
        <v>#DIV/0!</v>
      </c>
      <c r="F283" s="6"/>
      <c r="G283" s="6"/>
      <c r="H283" s="6"/>
      <c r="I283" s="6"/>
      <c r="J283" s="6"/>
      <c r="K283" s="6"/>
      <c r="L283" s="6"/>
    </row>
    <row r="284" spans="1:12" s="7" customFormat="1" ht="15.6" x14ac:dyDescent="0.3">
      <c r="A284" s="20" t="s">
        <v>167</v>
      </c>
      <c r="B284" s="39" t="s">
        <v>168</v>
      </c>
      <c r="C284" s="29">
        <f>C285</f>
        <v>92600</v>
      </c>
      <c r="D284" s="29">
        <f>D285</f>
        <v>36120</v>
      </c>
      <c r="E284" s="35">
        <f t="shared" ref="E284" si="9">D284/C284*100</f>
        <v>39.00647948164147</v>
      </c>
      <c r="F284" s="6"/>
      <c r="G284" s="6"/>
      <c r="H284" s="6"/>
      <c r="I284" s="6"/>
      <c r="J284" s="6"/>
      <c r="K284" s="6"/>
      <c r="L284" s="6"/>
    </row>
    <row r="285" spans="1:12" s="7" customFormat="1" ht="15.6" x14ac:dyDescent="0.3">
      <c r="A285" s="20" t="s">
        <v>65</v>
      </c>
      <c r="B285" s="33" t="s">
        <v>66</v>
      </c>
      <c r="C285" s="19">
        <f>C286</f>
        <v>92600</v>
      </c>
      <c r="D285" s="19">
        <f>D286</f>
        <v>36120</v>
      </c>
      <c r="E285" s="35">
        <f t="shared" ref="E285:E286" si="10">D285/C285*100</f>
        <v>39.00647948164147</v>
      </c>
      <c r="F285" s="6"/>
      <c r="G285" s="6"/>
      <c r="H285" s="6"/>
      <c r="I285" s="6"/>
      <c r="J285" s="6"/>
      <c r="K285" s="6"/>
      <c r="L285" s="6"/>
    </row>
    <row r="286" spans="1:12" s="7" customFormat="1" ht="55.8" customHeight="1" x14ac:dyDescent="0.3">
      <c r="A286" s="20" t="s">
        <v>169</v>
      </c>
      <c r="B286" s="33" t="s">
        <v>378</v>
      </c>
      <c r="C286" s="19">
        <v>92600</v>
      </c>
      <c r="D286" s="19">
        <v>36120</v>
      </c>
      <c r="E286" s="35">
        <f t="shared" si="10"/>
        <v>39.00647948164147</v>
      </c>
      <c r="F286" s="6"/>
      <c r="G286" s="6"/>
      <c r="H286" s="6"/>
      <c r="I286" s="6"/>
      <c r="J286" s="6"/>
      <c r="K286" s="6"/>
      <c r="L286" s="6"/>
    </row>
    <row r="287" spans="1:12" s="7" customFormat="1" ht="28.8" x14ac:dyDescent="0.3">
      <c r="A287" s="20" t="s">
        <v>170</v>
      </c>
      <c r="B287" s="39" t="s">
        <v>171</v>
      </c>
      <c r="C287" s="29">
        <f>C288</f>
        <v>1452200</v>
      </c>
      <c r="D287" s="29">
        <f>D288</f>
        <v>3625</v>
      </c>
      <c r="E287" s="35">
        <f t="shared" ref="E287:E290" si="11">D287/C287*100</f>
        <v>0.24962126428866549</v>
      </c>
      <c r="F287" s="6"/>
      <c r="G287" s="6"/>
      <c r="H287" s="6"/>
      <c r="I287" s="6"/>
      <c r="J287" s="6"/>
      <c r="K287" s="6"/>
      <c r="L287" s="6"/>
    </row>
    <row r="288" spans="1:12" s="7" customFormat="1" ht="15.6" x14ac:dyDescent="0.3">
      <c r="A288" s="20" t="s">
        <v>67</v>
      </c>
      <c r="B288" s="33" t="s">
        <v>68</v>
      </c>
      <c r="C288" s="29">
        <f>C289+C290</f>
        <v>1452200</v>
      </c>
      <c r="D288" s="29">
        <f>D289+D290</f>
        <v>3625</v>
      </c>
      <c r="E288" s="35">
        <f t="shared" si="11"/>
        <v>0.24962126428866549</v>
      </c>
      <c r="F288" s="6"/>
      <c r="G288" s="6"/>
      <c r="H288" s="6"/>
      <c r="I288" s="6"/>
      <c r="J288" s="6"/>
      <c r="K288" s="6"/>
      <c r="L288" s="6"/>
    </row>
    <row r="289" spans="1:12" s="7" customFormat="1" ht="28.8" x14ac:dyDescent="0.3">
      <c r="A289" s="20" t="s">
        <v>172</v>
      </c>
      <c r="B289" s="33" t="s">
        <v>379</v>
      </c>
      <c r="C289" s="19">
        <v>1437700</v>
      </c>
      <c r="D289" s="19">
        <v>0</v>
      </c>
      <c r="E289" s="35">
        <f t="shared" si="11"/>
        <v>0</v>
      </c>
      <c r="F289" s="6"/>
      <c r="G289" s="6"/>
      <c r="H289" s="6"/>
      <c r="I289" s="6"/>
      <c r="J289" s="6"/>
      <c r="K289" s="6"/>
      <c r="L289" s="6"/>
    </row>
    <row r="290" spans="1:12" s="7" customFormat="1" ht="28.8" x14ac:dyDescent="0.3">
      <c r="A290" s="20" t="s">
        <v>172</v>
      </c>
      <c r="B290" s="33" t="s">
        <v>380</v>
      </c>
      <c r="C290" s="19">
        <v>14500</v>
      </c>
      <c r="D290" s="29">
        <v>3625</v>
      </c>
      <c r="E290" s="35">
        <f t="shared" si="11"/>
        <v>25</v>
      </c>
      <c r="F290" s="6"/>
      <c r="G290" s="6"/>
      <c r="H290" s="6"/>
      <c r="I290" s="6"/>
      <c r="J290" s="6"/>
      <c r="K290" s="6"/>
      <c r="L290" s="6"/>
    </row>
    <row r="291" spans="1:12" s="7" customFormat="1" ht="31.2" x14ac:dyDescent="0.3">
      <c r="A291" s="3" t="s">
        <v>69</v>
      </c>
      <c r="B291" s="34" t="s">
        <v>100</v>
      </c>
      <c r="C291" s="19">
        <f>C9-C88</f>
        <v>-4626093.7300000004</v>
      </c>
      <c r="D291" s="19">
        <f>D9-D88</f>
        <v>4260495.49</v>
      </c>
      <c r="E291" s="35"/>
      <c r="F291" s="6"/>
      <c r="G291" s="6"/>
      <c r="H291" s="6"/>
      <c r="I291" s="6"/>
      <c r="J291" s="6"/>
      <c r="K291" s="6"/>
      <c r="L291" s="6"/>
    </row>
    <row r="292" spans="1:12" s="7" customFormat="1" ht="15.6" x14ac:dyDescent="0.3">
      <c r="A292" s="3" t="s">
        <v>70</v>
      </c>
      <c r="B292" s="38" t="s">
        <v>71</v>
      </c>
      <c r="C292" s="29"/>
      <c r="D292" s="29">
        <f>D295+D296</f>
        <v>-245728.79000000004</v>
      </c>
      <c r="E292" s="35"/>
      <c r="F292" s="6"/>
      <c r="G292" s="6"/>
      <c r="H292" s="6"/>
      <c r="I292" s="6"/>
      <c r="J292" s="6"/>
      <c r="K292" s="6"/>
      <c r="L292" s="6"/>
    </row>
    <row r="293" spans="1:12" s="7" customFormat="1" ht="15.6" x14ac:dyDescent="0.3">
      <c r="A293" s="8" t="s">
        <v>72</v>
      </c>
      <c r="B293" s="34" t="s">
        <v>73</v>
      </c>
      <c r="C293" s="19"/>
      <c r="D293" s="19"/>
      <c r="E293" s="36"/>
      <c r="F293" s="6"/>
      <c r="G293" s="6"/>
      <c r="H293" s="6"/>
      <c r="I293" s="6"/>
      <c r="J293" s="6"/>
      <c r="K293" s="6"/>
      <c r="L293" s="6"/>
    </row>
    <row r="294" spans="1:12" s="7" customFormat="1" ht="15.6" x14ac:dyDescent="0.3">
      <c r="A294" s="8" t="s">
        <v>72</v>
      </c>
      <c r="B294" s="34" t="s">
        <v>74</v>
      </c>
      <c r="C294" s="19"/>
      <c r="D294" s="19"/>
      <c r="E294" s="36"/>
      <c r="F294" s="6"/>
      <c r="G294" s="6"/>
      <c r="H294" s="6"/>
      <c r="I294" s="6"/>
      <c r="J294" s="6"/>
      <c r="K294" s="6"/>
      <c r="L294" s="6"/>
    </row>
    <row r="295" spans="1:12" s="7" customFormat="1" ht="15.6" x14ac:dyDescent="0.3">
      <c r="A295" s="8" t="s">
        <v>72</v>
      </c>
      <c r="B295" s="9" t="s">
        <v>75</v>
      </c>
      <c r="C295" s="11"/>
      <c r="D295" s="11">
        <v>-2181114.42</v>
      </c>
      <c r="E295" s="15"/>
      <c r="F295" s="6"/>
      <c r="G295" s="6"/>
      <c r="H295" s="6"/>
      <c r="I295" s="6"/>
      <c r="J295" s="6"/>
      <c r="K295" s="6"/>
      <c r="L295" s="6"/>
    </row>
    <row r="296" spans="1:12" s="7" customFormat="1" ht="15.6" x14ac:dyDescent="0.3">
      <c r="A296" s="8" t="s">
        <v>72</v>
      </c>
      <c r="B296" s="9" t="s">
        <v>76</v>
      </c>
      <c r="C296" s="11"/>
      <c r="D296" s="11">
        <v>1935385.63</v>
      </c>
      <c r="E296" s="15"/>
      <c r="F296" s="6"/>
      <c r="G296" s="6"/>
      <c r="H296" s="6"/>
      <c r="I296" s="6"/>
      <c r="J296" s="6"/>
      <c r="K296" s="6"/>
      <c r="L296" s="6"/>
    </row>
    <row r="297" spans="1:12" s="7" customFormat="1" ht="31.2" x14ac:dyDescent="0.3">
      <c r="A297" s="3" t="s">
        <v>77</v>
      </c>
      <c r="B297" s="4" t="s">
        <v>2</v>
      </c>
      <c r="C297" s="13"/>
      <c r="D297" s="13">
        <f>D298-D299</f>
        <v>-4260495.4899999993</v>
      </c>
      <c r="E297" s="14"/>
      <c r="F297" s="6"/>
      <c r="G297" s="6"/>
      <c r="H297" s="6"/>
      <c r="I297" s="6"/>
      <c r="J297" s="6"/>
      <c r="K297" s="6"/>
      <c r="L297" s="6"/>
    </row>
    <row r="298" spans="1:12" s="7" customFormat="1" ht="15.6" x14ac:dyDescent="0.3">
      <c r="A298" s="3" t="s">
        <v>78</v>
      </c>
      <c r="B298" s="4" t="s">
        <v>73</v>
      </c>
      <c r="C298" s="13">
        <v>0</v>
      </c>
      <c r="D298" s="13">
        <v>5071963.13</v>
      </c>
      <c r="E298" s="14"/>
      <c r="F298" s="6"/>
      <c r="G298" s="6"/>
      <c r="H298" s="6"/>
      <c r="I298" s="6"/>
      <c r="J298" s="6"/>
      <c r="K298" s="6"/>
      <c r="L298" s="6"/>
    </row>
    <row r="299" spans="1:12" s="7" customFormat="1" ht="15.6" x14ac:dyDescent="0.3">
      <c r="A299" s="3" t="s">
        <v>79</v>
      </c>
      <c r="B299" s="4" t="s">
        <v>74</v>
      </c>
      <c r="C299" s="13"/>
      <c r="D299" s="13">
        <v>9332458.6199999992</v>
      </c>
      <c r="E299" s="14"/>
      <c r="F299" s="6"/>
      <c r="G299" s="6"/>
      <c r="H299" s="6"/>
      <c r="I299" s="6"/>
      <c r="J299" s="6"/>
      <c r="K299" s="6"/>
      <c r="L299" s="6"/>
    </row>
    <row r="300" spans="1:12" s="7" customFormat="1" ht="15.6" x14ac:dyDescent="0.3">
      <c r="A300" s="6"/>
      <c r="B300" s="6"/>
      <c r="C300" s="25"/>
      <c r="D300" s="25"/>
      <c r="E300" s="12"/>
      <c r="F300" s="6"/>
      <c r="G300" s="6"/>
      <c r="H300" s="6"/>
      <c r="I300" s="6"/>
      <c r="J300" s="6"/>
      <c r="K300" s="6"/>
      <c r="L300" s="6"/>
    </row>
    <row r="301" spans="1:12" s="7" customFormat="1" ht="15.6" x14ac:dyDescent="0.3">
      <c r="A301" s="6" t="s">
        <v>197</v>
      </c>
      <c r="B301" s="6" t="s">
        <v>198</v>
      </c>
      <c r="C301" s="25"/>
      <c r="D301" s="25"/>
      <c r="E301" s="12"/>
      <c r="F301" s="6"/>
      <c r="G301" s="6"/>
      <c r="H301" s="6"/>
      <c r="I301" s="6"/>
      <c r="J301" s="6"/>
      <c r="K301" s="6"/>
      <c r="L301" s="6"/>
    </row>
    <row r="302" spans="1:12" s="7" customFormat="1" ht="15.6" x14ac:dyDescent="0.3">
      <c r="A302" s="6"/>
      <c r="B302" s="6"/>
      <c r="C302" s="22"/>
      <c r="D302" s="22"/>
      <c r="E302" s="6"/>
      <c r="F302" s="6"/>
      <c r="G302" s="6"/>
      <c r="H302" s="6"/>
      <c r="I302" s="6"/>
      <c r="J302" s="6"/>
      <c r="K302" s="6"/>
      <c r="L302" s="6"/>
    </row>
    <row r="303" spans="1:12" s="7" customFormat="1" ht="15.6" x14ac:dyDescent="0.3">
      <c r="A303" s="6" t="s">
        <v>200</v>
      </c>
      <c r="B303" s="6" t="s">
        <v>196</v>
      </c>
      <c r="C303" s="22"/>
      <c r="D303" s="22"/>
      <c r="E303" s="6"/>
      <c r="F303" s="6"/>
      <c r="G303" s="6"/>
      <c r="H303" s="6"/>
      <c r="I303" s="6"/>
      <c r="J303" s="6"/>
      <c r="K303" s="6"/>
      <c r="L303" s="6"/>
    </row>
    <row r="304" spans="1:12" s="7" customFormat="1" ht="15.6" x14ac:dyDescent="0.3">
      <c r="A304" s="27" t="s">
        <v>199</v>
      </c>
      <c r="B304" s="6"/>
      <c r="C304" s="22"/>
      <c r="D304" s="22"/>
      <c r="E304" s="16"/>
      <c r="F304" s="6"/>
      <c r="G304" s="6"/>
      <c r="H304" s="6"/>
      <c r="I304" s="6"/>
      <c r="J304" s="6"/>
      <c r="K304" s="6"/>
      <c r="L304" s="6"/>
    </row>
    <row r="305" spans="1:12" s="7" customFormat="1" ht="15.6" x14ac:dyDescent="0.3">
      <c r="A305" s="6"/>
      <c r="B305" s="6"/>
      <c r="C305" s="22"/>
      <c r="D305" s="22"/>
      <c r="E305" s="6"/>
      <c r="F305" s="6"/>
      <c r="G305" s="6"/>
      <c r="H305" s="6"/>
      <c r="I305" s="6"/>
      <c r="J305" s="6"/>
      <c r="K305" s="6"/>
      <c r="L305" s="6"/>
    </row>
    <row r="306" spans="1:12" s="7" customFormat="1" ht="15.6" x14ac:dyDescent="0.3">
      <c r="A306" s="6"/>
      <c r="B306" s="6"/>
      <c r="C306" s="22"/>
      <c r="D306" s="22"/>
      <c r="E306" s="6"/>
      <c r="F306" s="6"/>
      <c r="G306" s="6"/>
      <c r="H306" s="6"/>
      <c r="I306" s="6"/>
      <c r="J306" s="6"/>
      <c r="K306" s="6"/>
      <c r="L306" s="6"/>
    </row>
    <row r="307" spans="1:12" s="7" customFormat="1" ht="15.6" x14ac:dyDescent="0.3">
      <c r="A307" s="6"/>
      <c r="B307" s="6"/>
      <c r="C307" s="22"/>
      <c r="D307" s="22"/>
      <c r="E307" s="6"/>
      <c r="F307" s="6"/>
      <c r="G307" s="6"/>
      <c r="H307" s="6"/>
      <c r="I307" s="6"/>
      <c r="J307" s="6"/>
      <c r="K307" s="6"/>
      <c r="L307" s="6"/>
    </row>
    <row r="308" spans="1:12" s="7" customFormat="1" ht="15.6" x14ac:dyDescent="0.3">
      <c r="A308" s="6"/>
      <c r="B308" s="6"/>
      <c r="C308" s="22"/>
      <c r="D308" s="22"/>
      <c r="E308" s="6"/>
      <c r="F308" s="6"/>
      <c r="G308" s="6"/>
      <c r="H308" s="6"/>
      <c r="I308" s="6"/>
      <c r="J308" s="6"/>
      <c r="K308" s="6"/>
      <c r="L308" s="6"/>
    </row>
    <row r="309" spans="1:12" s="7" customFormat="1" ht="15.6" x14ac:dyDescent="0.3">
      <c r="A309" s="6"/>
      <c r="B309" s="6"/>
      <c r="C309" s="22"/>
      <c r="D309" s="22"/>
      <c r="E309" s="6"/>
      <c r="F309" s="6"/>
      <c r="G309" s="6"/>
      <c r="H309" s="6"/>
      <c r="I309" s="6"/>
      <c r="J309" s="6"/>
      <c r="K309" s="6"/>
      <c r="L309" s="6"/>
    </row>
    <row r="310" spans="1:12" s="7" customFormat="1" ht="15.6" x14ac:dyDescent="0.3">
      <c r="A310" s="6"/>
      <c r="B310" s="6"/>
      <c r="C310" s="22"/>
      <c r="D310" s="22"/>
      <c r="E310" s="6"/>
      <c r="F310" s="6"/>
      <c r="G310" s="6"/>
      <c r="H310" s="6"/>
      <c r="I310" s="6"/>
      <c r="J310" s="6"/>
      <c r="K310" s="6"/>
      <c r="L310" s="6"/>
    </row>
    <row r="311" spans="1:12" s="7" customFormat="1" ht="15.6" x14ac:dyDescent="0.3">
      <c r="A311" s="6"/>
      <c r="B311" s="6"/>
      <c r="C311" s="22"/>
      <c r="D311" s="22"/>
      <c r="E311" s="6"/>
      <c r="F311" s="6"/>
      <c r="G311" s="6"/>
      <c r="H311" s="6"/>
      <c r="I311" s="6"/>
      <c r="J311" s="6"/>
      <c r="K311" s="6"/>
      <c r="L311" s="6"/>
    </row>
    <row r="312" spans="1:12" s="7" customFormat="1" ht="15.6" x14ac:dyDescent="0.3">
      <c r="A312" s="6"/>
      <c r="B312" s="6"/>
      <c r="C312" s="22"/>
      <c r="D312" s="22"/>
      <c r="E312" s="6"/>
      <c r="F312" s="6"/>
      <c r="G312" s="6"/>
      <c r="H312" s="6"/>
      <c r="I312" s="6"/>
      <c r="J312" s="6"/>
      <c r="K312" s="6"/>
      <c r="L312" s="6"/>
    </row>
    <row r="313" spans="1:12" s="7" customFormat="1" ht="15.6" x14ac:dyDescent="0.3">
      <c r="A313" s="6"/>
      <c r="B313" s="6"/>
      <c r="C313" s="22"/>
      <c r="D313" s="22"/>
      <c r="E313" s="6"/>
      <c r="F313" s="6"/>
      <c r="G313" s="6"/>
      <c r="H313" s="6"/>
      <c r="I313" s="6"/>
      <c r="J313" s="6"/>
      <c r="K313" s="6"/>
      <c r="L313" s="6"/>
    </row>
    <row r="314" spans="1:12" s="7" customFormat="1" ht="15.6" x14ac:dyDescent="0.3">
      <c r="A314" s="6"/>
      <c r="B314" s="6"/>
      <c r="C314" s="22"/>
      <c r="D314" s="22"/>
      <c r="E314" s="6"/>
      <c r="F314" s="6"/>
      <c r="G314" s="6"/>
      <c r="H314" s="6"/>
      <c r="I314" s="6"/>
      <c r="J314" s="6"/>
      <c r="K314" s="6"/>
      <c r="L314" s="6"/>
    </row>
    <row r="315" spans="1:12" s="7" customFormat="1" ht="15.6" x14ac:dyDescent="0.3">
      <c r="A315" s="6"/>
      <c r="B315" s="6"/>
      <c r="C315" s="22"/>
      <c r="D315" s="22"/>
      <c r="E315" s="6"/>
      <c r="F315" s="6"/>
      <c r="G315" s="6"/>
      <c r="H315" s="6"/>
      <c r="I315" s="6"/>
      <c r="J315" s="6"/>
      <c r="K315" s="6"/>
      <c r="L315" s="6"/>
    </row>
    <row r="316" spans="1:12" s="7" customFormat="1" ht="15.6" x14ac:dyDescent="0.3">
      <c r="A316" s="6"/>
      <c r="B316" s="6"/>
      <c r="C316" s="22"/>
      <c r="D316" s="22"/>
      <c r="E316" s="6"/>
      <c r="F316" s="6"/>
      <c r="G316" s="6"/>
      <c r="H316" s="6"/>
      <c r="I316" s="6"/>
      <c r="J316" s="6"/>
      <c r="K316" s="6"/>
      <c r="L316" s="6"/>
    </row>
    <row r="317" spans="1:12" s="7" customFormat="1" ht="15.6" x14ac:dyDescent="0.3">
      <c r="A317" s="6"/>
      <c r="B317" s="6"/>
      <c r="C317" s="22"/>
      <c r="D317" s="22"/>
      <c r="E317" s="6"/>
      <c r="F317" s="6"/>
      <c r="G317" s="6"/>
      <c r="H317" s="6"/>
      <c r="I317" s="6"/>
      <c r="J317" s="6"/>
      <c r="K317" s="6"/>
      <c r="L317" s="6"/>
    </row>
    <row r="318" spans="1:12" s="7" customFormat="1" ht="15.6" x14ac:dyDescent="0.3">
      <c r="A318" s="6"/>
      <c r="B318" s="6"/>
      <c r="C318" s="22"/>
      <c r="D318" s="22"/>
      <c r="E318" s="6"/>
      <c r="F318" s="6"/>
      <c r="G318" s="6"/>
      <c r="H318" s="6"/>
      <c r="I318" s="6"/>
      <c r="J318" s="6"/>
      <c r="K318" s="6"/>
      <c r="L318" s="6"/>
    </row>
    <row r="319" spans="1:12" s="7" customFormat="1" ht="15.6" x14ac:dyDescent="0.3">
      <c r="A319" s="6"/>
      <c r="B319" s="6"/>
      <c r="C319" s="22"/>
      <c r="D319" s="22"/>
      <c r="E319" s="6"/>
      <c r="F319" s="6"/>
      <c r="G319" s="6"/>
      <c r="H319" s="6"/>
      <c r="I319" s="6"/>
      <c r="J319" s="6"/>
      <c r="K319" s="6"/>
      <c r="L319" s="6"/>
    </row>
    <row r="320" spans="1:12" s="7" customFormat="1" ht="15.6" x14ac:dyDescent="0.3">
      <c r="A320" s="6"/>
      <c r="B320" s="6"/>
      <c r="C320" s="22"/>
      <c r="D320" s="22"/>
      <c r="E320" s="6"/>
      <c r="F320" s="6"/>
      <c r="G320" s="6"/>
      <c r="H320" s="6"/>
      <c r="I320" s="6"/>
      <c r="J320" s="6"/>
      <c r="K320" s="6"/>
      <c r="L320" s="6"/>
    </row>
    <row r="321" spans="1:12" s="7" customFormat="1" ht="15.6" x14ac:dyDescent="0.3">
      <c r="A321" s="6"/>
      <c r="B321" s="6"/>
      <c r="C321" s="22"/>
      <c r="D321" s="22"/>
      <c r="E321" s="6"/>
      <c r="F321" s="6"/>
      <c r="G321" s="6"/>
      <c r="H321" s="6"/>
      <c r="I321" s="6"/>
      <c r="J321" s="6"/>
      <c r="K321" s="6"/>
      <c r="L321" s="6"/>
    </row>
    <row r="322" spans="1:12" s="7" customFormat="1" ht="15.6" x14ac:dyDescent="0.3">
      <c r="A322" s="6"/>
      <c r="B322" s="6"/>
      <c r="C322" s="22"/>
      <c r="D322" s="22"/>
      <c r="E322" s="6"/>
      <c r="F322" s="6"/>
      <c r="G322" s="6"/>
      <c r="H322" s="6"/>
      <c r="I322" s="6"/>
      <c r="J322" s="6"/>
      <c r="K322" s="6"/>
      <c r="L322" s="6"/>
    </row>
    <row r="323" spans="1:12" s="7" customFormat="1" ht="15.6" x14ac:dyDescent="0.3">
      <c r="A323" s="6"/>
      <c r="B323" s="6"/>
      <c r="C323" s="22"/>
      <c r="D323" s="22"/>
      <c r="E323" s="6"/>
      <c r="F323" s="6"/>
      <c r="G323" s="6"/>
      <c r="H323" s="6"/>
      <c r="I323" s="6"/>
      <c r="J323" s="6"/>
      <c r="K323" s="6"/>
      <c r="L323" s="6"/>
    </row>
    <row r="324" spans="1:12" s="7" customFormat="1" ht="15.6" x14ac:dyDescent="0.3">
      <c r="A324" s="6"/>
      <c r="B324" s="6"/>
      <c r="C324" s="22"/>
      <c r="D324" s="22"/>
      <c r="E324" s="6"/>
      <c r="F324" s="6"/>
      <c r="G324" s="6"/>
      <c r="H324" s="6"/>
      <c r="I324" s="6"/>
      <c r="J324" s="6"/>
      <c r="K324" s="6"/>
      <c r="L324" s="6"/>
    </row>
    <row r="325" spans="1:12" s="7" customFormat="1" ht="15.6" x14ac:dyDescent="0.3">
      <c r="A325" s="6"/>
      <c r="B325" s="6"/>
      <c r="C325" s="22"/>
      <c r="D325" s="22"/>
      <c r="E325" s="6"/>
      <c r="F325" s="6"/>
      <c r="G325" s="6"/>
      <c r="H325" s="6"/>
      <c r="I325" s="6"/>
      <c r="J325" s="6"/>
      <c r="K325" s="6"/>
      <c r="L325" s="6"/>
    </row>
    <row r="326" spans="1:12" s="7" customFormat="1" ht="15.6" x14ac:dyDescent="0.3">
      <c r="A326" s="6"/>
      <c r="B326" s="6"/>
      <c r="C326" s="22"/>
      <c r="D326" s="22"/>
      <c r="E326" s="6"/>
      <c r="F326" s="6"/>
      <c r="G326" s="6"/>
      <c r="H326" s="6"/>
      <c r="I326" s="6"/>
      <c r="J326" s="6"/>
      <c r="K326" s="6"/>
      <c r="L326" s="6"/>
    </row>
    <row r="327" spans="1:12" s="7" customFormat="1" ht="15.6" x14ac:dyDescent="0.3">
      <c r="A327" s="6"/>
      <c r="B327" s="6"/>
      <c r="C327" s="22"/>
      <c r="D327" s="22"/>
      <c r="E327" s="6"/>
      <c r="F327" s="6"/>
      <c r="G327" s="6"/>
      <c r="H327" s="6"/>
      <c r="I327" s="6"/>
      <c r="J327" s="6"/>
      <c r="K327" s="6"/>
      <c r="L327" s="6"/>
    </row>
    <row r="328" spans="1:12" s="7" customFormat="1" ht="15.6" x14ac:dyDescent="0.3">
      <c r="A328" s="6"/>
      <c r="B328" s="6"/>
      <c r="C328" s="22"/>
      <c r="D328" s="22"/>
      <c r="E328" s="6"/>
      <c r="F328" s="6"/>
      <c r="G328" s="6"/>
      <c r="H328" s="6"/>
      <c r="I328" s="6"/>
      <c r="J328" s="6"/>
      <c r="K328" s="6"/>
      <c r="L328" s="6"/>
    </row>
    <row r="329" spans="1:12" s="7" customFormat="1" ht="15.6" x14ac:dyDescent="0.3">
      <c r="A329" s="6"/>
      <c r="B329" s="6"/>
      <c r="C329" s="22"/>
      <c r="D329" s="22"/>
      <c r="E329" s="6"/>
      <c r="F329" s="6"/>
      <c r="G329" s="6"/>
      <c r="H329" s="6"/>
      <c r="I329" s="6"/>
      <c r="J329" s="6"/>
      <c r="K329" s="6"/>
      <c r="L329" s="6"/>
    </row>
    <row r="330" spans="1:12" s="7" customFormat="1" ht="15.6" x14ac:dyDescent="0.3">
      <c r="A330" s="6"/>
      <c r="B330" s="6"/>
      <c r="C330" s="22"/>
      <c r="D330" s="22"/>
      <c r="E330" s="6"/>
      <c r="F330" s="6"/>
      <c r="G330" s="6"/>
      <c r="H330" s="6"/>
      <c r="I330" s="6"/>
      <c r="J330" s="6"/>
      <c r="K330" s="6"/>
      <c r="L330" s="6"/>
    </row>
    <row r="331" spans="1:12" s="7" customFormat="1" ht="15.6" x14ac:dyDescent="0.3">
      <c r="A331" s="6"/>
      <c r="B331" s="6"/>
      <c r="C331" s="22"/>
      <c r="D331" s="22"/>
      <c r="E331" s="6"/>
      <c r="F331" s="6"/>
      <c r="G331" s="6"/>
      <c r="H331" s="6"/>
      <c r="I331" s="6"/>
      <c r="J331" s="6"/>
      <c r="K331" s="6"/>
      <c r="L331" s="6"/>
    </row>
    <row r="332" spans="1:12" s="7" customFormat="1" ht="15.6" x14ac:dyDescent="0.3">
      <c r="A332" s="6"/>
      <c r="B332" s="6"/>
      <c r="C332" s="22"/>
      <c r="D332" s="22"/>
      <c r="E332" s="6"/>
      <c r="F332" s="6"/>
      <c r="G332" s="6"/>
      <c r="H332" s="6"/>
      <c r="I332" s="6"/>
      <c r="J332" s="6"/>
      <c r="K332" s="6"/>
      <c r="L332" s="6"/>
    </row>
    <row r="333" spans="1:12" s="7" customFormat="1" ht="15.6" x14ac:dyDescent="0.3">
      <c r="A333" s="6"/>
      <c r="B333" s="6"/>
      <c r="C333" s="22"/>
      <c r="D333" s="22"/>
      <c r="E333" s="6"/>
      <c r="F333" s="6"/>
      <c r="G333" s="6"/>
      <c r="H333" s="6"/>
      <c r="I333" s="6"/>
      <c r="J333" s="6"/>
      <c r="K333" s="6"/>
      <c r="L333" s="6"/>
    </row>
    <row r="334" spans="1:12" s="7" customFormat="1" ht="15.6" x14ac:dyDescent="0.3">
      <c r="A334" s="6"/>
      <c r="B334" s="6"/>
      <c r="C334" s="22"/>
      <c r="D334" s="22"/>
      <c r="E334" s="6"/>
      <c r="F334" s="6"/>
      <c r="G334" s="6"/>
      <c r="H334" s="6"/>
      <c r="I334" s="6"/>
      <c r="J334" s="6"/>
      <c r="K334" s="6"/>
      <c r="L334" s="6"/>
    </row>
    <row r="335" spans="1:12" s="7" customFormat="1" ht="15.6" x14ac:dyDescent="0.3">
      <c r="A335" s="6"/>
      <c r="B335" s="6"/>
      <c r="C335" s="22"/>
      <c r="D335" s="22"/>
      <c r="E335" s="6"/>
      <c r="F335" s="6"/>
      <c r="G335" s="6"/>
      <c r="H335" s="6"/>
      <c r="I335" s="6"/>
      <c r="J335" s="6"/>
      <c r="K335" s="6"/>
      <c r="L335" s="6"/>
    </row>
    <row r="336" spans="1:12" s="7" customFormat="1" ht="15.6" x14ac:dyDescent="0.3">
      <c r="A336" s="6"/>
      <c r="B336" s="6"/>
      <c r="C336" s="22"/>
      <c r="D336" s="22"/>
      <c r="E336" s="6"/>
      <c r="F336" s="6"/>
      <c r="G336" s="6"/>
      <c r="H336" s="6"/>
      <c r="I336" s="6"/>
      <c r="J336" s="6"/>
      <c r="K336" s="6"/>
      <c r="L336" s="6"/>
    </row>
    <row r="337" spans="1:12" s="7" customFormat="1" ht="15.6" x14ac:dyDescent="0.3">
      <c r="A337" s="6"/>
      <c r="B337" s="6"/>
      <c r="C337" s="22"/>
      <c r="D337" s="22"/>
      <c r="E337" s="6"/>
      <c r="F337" s="6"/>
      <c r="G337" s="6"/>
      <c r="H337" s="6"/>
      <c r="I337" s="6"/>
      <c r="J337" s="6"/>
      <c r="K337" s="6"/>
      <c r="L337" s="6"/>
    </row>
    <row r="338" spans="1:12" s="7" customFormat="1" ht="15.6" x14ac:dyDescent="0.3">
      <c r="A338" s="6"/>
      <c r="B338" s="6"/>
      <c r="C338" s="22"/>
      <c r="D338" s="22"/>
      <c r="E338" s="6"/>
      <c r="F338" s="6"/>
      <c r="G338" s="6"/>
      <c r="H338" s="6"/>
      <c r="I338" s="6"/>
      <c r="J338" s="6"/>
      <c r="K338" s="6"/>
      <c r="L338" s="6"/>
    </row>
    <row r="339" spans="1:12" s="7" customFormat="1" ht="15.6" x14ac:dyDescent="0.3">
      <c r="A339" s="6"/>
      <c r="B339" s="6"/>
      <c r="C339" s="22"/>
      <c r="D339" s="22"/>
      <c r="E339" s="6"/>
      <c r="F339" s="6"/>
      <c r="G339" s="6"/>
      <c r="H339" s="6"/>
      <c r="I339" s="6"/>
      <c r="J339" s="6"/>
      <c r="K339" s="6"/>
      <c r="L339" s="6"/>
    </row>
    <row r="340" spans="1:12" s="7" customFormat="1" ht="15.6" x14ac:dyDescent="0.3">
      <c r="A340" s="6"/>
      <c r="B340" s="6"/>
      <c r="C340" s="22"/>
      <c r="D340" s="22"/>
      <c r="E340" s="6"/>
      <c r="F340" s="6"/>
      <c r="G340" s="6"/>
      <c r="H340" s="6"/>
      <c r="I340" s="6"/>
      <c r="J340" s="6"/>
      <c r="K340" s="6"/>
      <c r="L340" s="6"/>
    </row>
    <row r="341" spans="1:12" s="7" customFormat="1" ht="15.6" x14ac:dyDescent="0.3">
      <c r="A341" s="6"/>
      <c r="B341" s="6"/>
      <c r="C341" s="22"/>
      <c r="D341" s="22"/>
      <c r="E341" s="6"/>
      <c r="F341" s="6"/>
      <c r="G341" s="6"/>
      <c r="H341" s="6"/>
      <c r="I341" s="6"/>
      <c r="J341" s="6"/>
      <c r="K341" s="6"/>
      <c r="L341" s="6"/>
    </row>
    <row r="342" spans="1:12" s="7" customFormat="1" ht="15.6" x14ac:dyDescent="0.3">
      <c r="A342" s="6"/>
      <c r="B342" s="6"/>
      <c r="C342" s="22"/>
      <c r="D342" s="22"/>
      <c r="E342" s="6"/>
      <c r="F342" s="6"/>
      <c r="G342" s="6"/>
      <c r="H342" s="6"/>
      <c r="I342" s="6"/>
      <c r="J342" s="6"/>
      <c r="K342" s="6"/>
      <c r="L342" s="6"/>
    </row>
    <row r="343" spans="1:12" s="7" customFormat="1" ht="15.6" x14ac:dyDescent="0.3">
      <c r="A343" s="6"/>
      <c r="B343" s="6"/>
      <c r="C343" s="22"/>
      <c r="D343" s="22"/>
      <c r="E343" s="6"/>
      <c r="F343" s="6"/>
      <c r="G343" s="6"/>
      <c r="H343" s="6"/>
      <c r="I343" s="6"/>
      <c r="J343" s="6"/>
      <c r="K343" s="6"/>
      <c r="L343" s="6"/>
    </row>
    <row r="344" spans="1:12" s="7" customFormat="1" ht="15.6" x14ac:dyDescent="0.3">
      <c r="A344" s="6"/>
      <c r="B344" s="6"/>
      <c r="C344" s="22"/>
      <c r="D344" s="22"/>
      <c r="E344" s="6"/>
      <c r="F344" s="6"/>
      <c r="G344" s="6"/>
      <c r="H344" s="6"/>
      <c r="I344" s="6"/>
      <c r="J344" s="6"/>
      <c r="K344" s="6"/>
      <c r="L344" s="6"/>
    </row>
    <row r="345" spans="1:12" s="7" customFormat="1" ht="15.6" x14ac:dyDescent="0.3">
      <c r="A345" s="6"/>
      <c r="B345" s="6"/>
      <c r="C345" s="22"/>
      <c r="D345" s="22"/>
      <c r="E345" s="6"/>
      <c r="F345" s="6"/>
      <c r="G345" s="6"/>
      <c r="H345" s="6"/>
      <c r="I345" s="6"/>
      <c r="J345" s="6"/>
      <c r="K345" s="6"/>
      <c r="L345" s="6"/>
    </row>
    <row r="346" spans="1:12" s="7" customFormat="1" ht="15.6" x14ac:dyDescent="0.3">
      <c r="A346" s="6"/>
      <c r="B346" s="6"/>
      <c r="C346" s="22"/>
      <c r="D346" s="22"/>
      <c r="E346" s="6"/>
      <c r="F346" s="6"/>
      <c r="G346" s="6"/>
      <c r="H346" s="6"/>
      <c r="I346" s="6"/>
      <c r="J346" s="6"/>
      <c r="K346" s="6"/>
      <c r="L346" s="6"/>
    </row>
    <row r="347" spans="1:12" s="7" customFormat="1" ht="15.6" x14ac:dyDescent="0.3">
      <c r="A347" s="6"/>
      <c r="B347" s="6"/>
      <c r="C347" s="22"/>
      <c r="D347" s="22"/>
      <c r="E347" s="6"/>
      <c r="F347" s="6"/>
      <c r="G347" s="6"/>
      <c r="H347" s="6"/>
      <c r="I347" s="6"/>
      <c r="J347" s="6"/>
      <c r="K347" s="6"/>
      <c r="L347" s="6"/>
    </row>
    <row r="348" spans="1:12" s="7" customFormat="1" ht="15.6" x14ac:dyDescent="0.3">
      <c r="A348" s="6"/>
      <c r="B348" s="6"/>
      <c r="C348" s="22"/>
      <c r="D348" s="22"/>
      <c r="E348" s="6"/>
      <c r="F348" s="6"/>
      <c r="G348" s="6"/>
      <c r="H348" s="6"/>
      <c r="I348" s="6"/>
      <c r="J348" s="6"/>
      <c r="K348" s="6"/>
      <c r="L348" s="6"/>
    </row>
    <row r="349" spans="1:12" s="7" customFormat="1" ht="15.6" x14ac:dyDescent="0.3">
      <c r="A349" s="6"/>
      <c r="B349" s="6"/>
      <c r="C349" s="22"/>
      <c r="D349" s="22"/>
      <c r="E349" s="6"/>
      <c r="F349" s="6"/>
      <c r="G349" s="6"/>
      <c r="H349" s="6"/>
      <c r="I349" s="6"/>
      <c r="J349" s="6"/>
      <c r="K349" s="6"/>
      <c r="L349" s="6"/>
    </row>
    <row r="350" spans="1:12" s="7" customFormat="1" ht="15.6" x14ac:dyDescent="0.3">
      <c r="A350" s="6"/>
      <c r="B350" s="6"/>
      <c r="C350" s="22"/>
      <c r="D350" s="22"/>
      <c r="E350" s="6"/>
      <c r="F350" s="6"/>
      <c r="G350" s="6"/>
      <c r="H350" s="6"/>
      <c r="I350" s="6"/>
      <c r="J350" s="6"/>
      <c r="K350" s="6"/>
      <c r="L350" s="6"/>
    </row>
    <row r="351" spans="1:12" s="7" customFormat="1" ht="15.6" x14ac:dyDescent="0.3">
      <c r="A351" s="6"/>
      <c r="B351" s="6"/>
      <c r="C351" s="22"/>
      <c r="D351" s="22"/>
      <c r="E351" s="6"/>
      <c r="F351" s="6"/>
      <c r="G351" s="6"/>
      <c r="H351" s="6"/>
      <c r="I351" s="6"/>
      <c r="J351" s="6"/>
      <c r="K351" s="6"/>
      <c r="L351" s="6"/>
    </row>
    <row r="352" spans="1:12" s="7" customFormat="1" ht="15.6" x14ac:dyDescent="0.3">
      <c r="A352" s="6"/>
      <c r="B352" s="6"/>
      <c r="C352" s="22"/>
      <c r="D352" s="22"/>
      <c r="E352" s="6"/>
      <c r="F352" s="6"/>
      <c r="G352" s="6"/>
      <c r="H352" s="6"/>
      <c r="I352" s="6"/>
      <c r="J352" s="6"/>
      <c r="K352" s="6"/>
      <c r="L352" s="6"/>
    </row>
    <row r="353" spans="1:12" ht="18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</sheetData>
  <mergeCells count="7">
    <mergeCell ref="A7:E7"/>
    <mergeCell ref="A1:E1"/>
    <mergeCell ref="A2:E2"/>
    <mergeCell ref="A3:E3"/>
    <mergeCell ref="A4:E4"/>
    <mergeCell ref="A5:E5"/>
    <mergeCell ref="A6:E6"/>
  </mergeCells>
  <phoneticPr fontId="4" type="noConversion"/>
  <printOptions horizontalCentered="1"/>
  <pageMargins left="0" right="0" top="0.39370078740157483" bottom="0.39370078740157483" header="0" footer="0"/>
  <pageSetup paperSize="9" scale="70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Нигматулловна</dc:creator>
  <cp:lastModifiedBy>Светлана</cp:lastModifiedBy>
  <cp:lastPrinted>2019-04-10T09:12:21Z</cp:lastPrinted>
  <dcterms:created xsi:type="dcterms:W3CDTF">2014-03-20T03:22:36Z</dcterms:created>
  <dcterms:modified xsi:type="dcterms:W3CDTF">2019-04-10T10:13:37Z</dcterms:modified>
</cp:coreProperties>
</file>